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ANEXOS\"/>
    </mc:Choice>
  </mc:AlternateContent>
  <xr:revisionPtr revIDLastSave="0" documentId="13_ncr:1_{18EB5613-2714-4D06-ABF3-32BD5F92DC65}" xr6:coauthVersionLast="47" xr6:coauthVersionMax="47" xr10:uidLastSave="{00000000-0000-0000-0000-000000000000}"/>
  <bookViews>
    <workbookView xWindow="-120" yWindow="-120" windowWidth="29040" windowHeight="15720" xr2:uid="{B4AD1888-56B7-440A-9A83-29A56A651090}"/>
  </bookViews>
  <sheets>
    <sheet name="LDFAnalit Egresos COG De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'LDFAnalit Egresos COG De dic'!$B$1:$I$186</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'LDFAnalit Egresos COG De dic'!$1:$8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8" i="1" l="1"/>
  <c r="I178" i="1" s="1"/>
  <c r="F177" i="1"/>
  <c r="I177" i="1" s="1"/>
  <c r="F176" i="1"/>
  <c r="I176" i="1" s="1"/>
  <c r="F175" i="1"/>
  <c r="I175" i="1" s="1"/>
  <c r="F174" i="1"/>
  <c r="I174" i="1" s="1"/>
  <c r="F173" i="1"/>
  <c r="I173" i="1" s="1"/>
  <c r="F172" i="1"/>
  <c r="I172" i="1" s="1"/>
  <c r="I171" i="1" s="1"/>
  <c r="H171" i="1"/>
  <c r="G171" i="1"/>
  <c r="F171" i="1"/>
  <c r="E171" i="1"/>
  <c r="D171" i="1"/>
  <c r="F169" i="1"/>
  <c r="I169" i="1" s="1"/>
  <c r="F168" i="1"/>
  <c r="I168" i="1" s="1"/>
  <c r="F167" i="1"/>
  <c r="I167" i="1" s="1"/>
  <c r="I166" i="1" s="1"/>
  <c r="H166" i="1"/>
  <c r="G166" i="1"/>
  <c r="E166" i="1"/>
  <c r="D166" i="1"/>
  <c r="F164" i="1"/>
  <c r="I164" i="1" s="1"/>
  <c r="F163" i="1"/>
  <c r="I163" i="1" s="1"/>
  <c r="F162" i="1"/>
  <c r="I162" i="1" s="1"/>
  <c r="F161" i="1"/>
  <c r="I161" i="1" s="1"/>
  <c r="F160" i="1"/>
  <c r="I160" i="1" s="1"/>
  <c r="F159" i="1"/>
  <c r="I159" i="1" s="1"/>
  <c r="F158" i="1"/>
  <c r="I158" i="1" s="1"/>
  <c r="F157" i="1"/>
  <c r="F156" i="1" s="1"/>
  <c r="H156" i="1"/>
  <c r="G156" i="1"/>
  <c r="E156" i="1"/>
  <c r="D156" i="1"/>
  <c r="F154" i="1"/>
  <c r="I154" i="1" s="1"/>
  <c r="F153" i="1"/>
  <c r="I153" i="1" s="1"/>
  <c r="I152" i="1"/>
  <c r="F152" i="1"/>
  <c r="H151" i="1"/>
  <c r="G151" i="1"/>
  <c r="E151" i="1"/>
  <c r="D151" i="1"/>
  <c r="F151" i="1" s="1"/>
  <c r="I149" i="1"/>
  <c r="F149" i="1"/>
  <c r="F148" i="1"/>
  <c r="I148" i="1" s="1"/>
  <c r="F147" i="1"/>
  <c r="I147" i="1" s="1"/>
  <c r="F146" i="1"/>
  <c r="I146" i="1" s="1"/>
  <c r="I145" i="1"/>
  <c r="F145" i="1"/>
  <c r="F144" i="1"/>
  <c r="I144" i="1" s="1"/>
  <c r="F143" i="1"/>
  <c r="I143" i="1" s="1"/>
  <c r="F142" i="1"/>
  <c r="I142" i="1" s="1"/>
  <c r="I141" i="1"/>
  <c r="F141" i="1"/>
  <c r="H140" i="1"/>
  <c r="G140" i="1"/>
  <c r="E140" i="1"/>
  <c r="D140" i="1"/>
  <c r="I139" i="1"/>
  <c r="F139" i="1"/>
  <c r="F138" i="1"/>
  <c r="I138" i="1" s="1"/>
  <c r="F137" i="1"/>
  <c r="I137" i="1" s="1"/>
  <c r="F136" i="1"/>
  <c r="I136" i="1" s="1"/>
  <c r="I135" i="1"/>
  <c r="F135" i="1"/>
  <c r="F134" i="1"/>
  <c r="I134" i="1" s="1"/>
  <c r="F133" i="1"/>
  <c r="I133" i="1" s="1"/>
  <c r="F132" i="1"/>
  <c r="I132" i="1" s="1"/>
  <c r="I131" i="1"/>
  <c r="F131" i="1"/>
  <c r="H130" i="1"/>
  <c r="G130" i="1"/>
  <c r="E130" i="1"/>
  <c r="D130" i="1"/>
  <c r="I128" i="1"/>
  <c r="F128" i="1"/>
  <c r="F127" i="1"/>
  <c r="I127" i="1" s="1"/>
  <c r="F126" i="1"/>
  <c r="I126" i="1" s="1"/>
  <c r="F125" i="1"/>
  <c r="F118" i="1" s="1"/>
  <c r="I124" i="1"/>
  <c r="F123" i="1"/>
  <c r="I123" i="1" s="1"/>
  <c r="F122" i="1"/>
  <c r="I122" i="1" s="1"/>
  <c r="F121" i="1"/>
  <c r="I121" i="1" s="1"/>
  <c r="I120" i="1"/>
  <c r="F120" i="1"/>
  <c r="F119" i="1"/>
  <c r="I119" i="1" s="1"/>
  <c r="H118" i="1"/>
  <c r="G118" i="1"/>
  <c r="E118" i="1"/>
  <c r="D118" i="1"/>
  <c r="F116" i="1"/>
  <c r="I116" i="1" s="1"/>
  <c r="F115" i="1"/>
  <c r="I115" i="1" s="1"/>
  <c r="F114" i="1"/>
  <c r="I114" i="1" s="1"/>
  <c r="I113" i="1"/>
  <c r="F113" i="1"/>
  <c r="F112" i="1"/>
  <c r="I112" i="1" s="1"/>
  <c r="F111" i="1"/>
  <c r="I111" i="1" s="1"/>
  <c r="F110" i="1"/>
  <c r="I110" i="1" s="1"/>
  <c r="I109" i="1"/>
  <c r="F109" i="1"/>
  <c r="I108" i="1"/>
  <c r="F107" i="1"/>
  <c r="I107" i="1" s="1"/>
  <c r="H106" i="1"/>
  <c r="G106" i="1"/>
  <c r="F106" i="1"/>
  <c r="E106" i="1"/>
  <c r="D106" i="1"/>
  <c r="F104" i="1"/>
  <c r="I104" i="1" s="1"/>
  <c r="F103" i="1"/>
  <c r="I103" i="1" s="1"/>
  <c r="F102" i="1"/>
  <c r="I102" i="1" s="1"/>
  <c r="I101" i="1"/>
  <c r="F101" i="1"/>
  <c r="F100" i="1"/>
  <c r="I100" i="1" s="1"/>
  <c r="F99" i="1"/>
  <c r="I99" i="1" s="1"/>
  <c r="F98" i="1"/>
  <c r="I98" i="1" s="1"/>
  <c r="I97" i="1" s="1"/>
  <c r="H97" i="1"/>
  <c r="G97" i="1"/>
  <c r="G95" i="1" s="1"/>
  <c r="E97" i="1"/>
  <c r="E95" i="1" s="1"/>
  <c r="D97" i="1"/>
  <c r="D95" i="1" s="1"/>
  <c r="H95" i="1"/>
  <c r="F94" i="1"/>
  <c r="I94" i="1" s="1"/>
  <c r="F93" i="1"/>
  <c r="I93" i="1" s="1"/>
  <c r="I92" i="1"/>
  <c r="F92" i="1"/>
  <c r="F91" i="1"/>
  <c r="I91" i="1" s="1"/>
  <c r="F90" i="1"/>
  <c r="I90" i="1" s="1"/>
  <c r="F89" i="1"/>
  <c r="I89" i="1" s="1"/>
  <c r="I88" i="1"/>
  <c r="F88" i="1"/>
  <c r="H87" i="1"/>
  <c r="G87" i="1"/>
  <c r="E87" i="1"/>
  <c r="D87" i="1"/>
  <c r="I85" i="1"/>
  <c r="F85" i="1"/>
  <c r="F84" i="1"/>
  <c r="I84" i="1" s="1"/>
  <c r="F83" i="1"/>
  <c r="F82" i="1" s="1"/>
  <c r="H82" i="1"/>
  <c r="G82" i="1"/>
  <c r="E82" i="1"/>
  <c r="D82" i="1"/>
  <c r="F80" i="1"/>
  <c r="I80" i="1" s="1"/>
  <c r="F79" i="1"/>
  <c r="I79" i="1" s="1"/>
  <c r="I78" i="1"/>
  <c r="F78" i="1"/>
  <c r="F77" i="1"/>
  <c r="I77" i="1" s="1"/>
  <c r="F76" i="1"/>
  <c r="I76" i="1" s="1"/>
  <c r="F75" i="1"/>
  <c r="I75" i="1" s="1"/>
  <c r="I74" i="1"/>
  <c r="F74" i="1"/>
  <c r="F73" i="1"/>
  <c r="I73" i="1" s="1"/>
  <c r="H72" i="1"/>
  <c r="G72" i="1"/>
  <c r="F72" i="1"/>
  <c r="E72" i="1"/>
  <c r="D72" i="1"/>
  <c r="F70" i="1"/>
  <c r="I70" i="1" s="1"/>
  <c r="F69" i="1"/>
  <c r="I69" i="1" s="1"/>
  <c r="F68" i="1"/>
  <c r="I68" i="1" s="1"/>
  <c r="I67" i="1" s="1"/>
  <c r="H67" i="1"/>
  <c r="G67" i="1"/>
  <c r="E67" i="1"/>
  <c r="D67" i="1"/>
  <c r="F65" i="1"/>
  <c r="I65" i="1" s="1"/>
  <c r="F64" i="1"/>
  <c r="I64" i="1" s="1"/>
  <c r="F63" i="1"/>
  <c r="I63" i="1" s="1"/>
  <c r="F62" i="1"/>
  <c r="I62" i="1" s="1"/>
  <c r="F61" i="1"/>
  <c r="I61" i="1" s="1"/>
  <c r="F60" i="1"/>
  <c r="I60" i="1" s="1"/>
  <c r="F59" i="1"/>
  <c r="I59" i="1" s="1"/>
  <c r="F58" i="1"/>
  <c r="I58" i="1" s="1"/>
  <c r="F57" i="1"/>
  <c r="I57" i="1" s="1"/>
  <c r="H56" i="1"/>
  <c r="G56" i="1"/>
  <c r="E56" i="1"/>
  <c r="D56" i="1"/>
  <c r="F54" i="1"/>
  <c r="I54" i="1" s="1"/>
  <c r="F53" i="1"/>
  <c r="I53" i="1" s="1"/>
  <c r="F52" i="1"/>
  <c r="I52" i="1" s="1"/>
  <c r="F51" i="1"/>
  <c r="I51" i="1" s="1"/>
  <c r="F50" i="1"/>
  <c r="I50" i="1" s="1"/>
  <c r="F49" i="1"/>
  <c r="I49" i="1" s="1"/>
  <c r="F48" i="1"/>
  <c r="I48" i="1" s="1"/>
  <c r="F47" i="1"/>
  <c r="I47" i="1" s="1"/>
  <c r="F46" i="1"/>
  <c r="I46" i="1" s="1"/>
  <c r="H45" i="1"/>
  <c r="G45" i="1"/>
  <c r="E45" i="1"/>
  <c r="D45" i="1"/>
  <c r="F43" i="1"/>
  <c r="I43" i="1" s="1"/>
  <c r="F42" i="1"/>
  <c r="I42" i="1" s="1"/>
  <c r="F41" i="1"/>
  <c r="I41" i="1" s="1"/>
  <c r="F40" i="1"/>
  <c r="I40" i="1" s="1"/>
  <c r="F39" i="1"/>
  <c r="I39" i="1" s="1"/>
  <c r="F38" i="1"/>
  <c r="I38" i="1" s="1"/>
  <c r="F37" i="1"/>
  <c r="I37" i="1" s="1"/>
  <c r="F36" i="1"/>
  <c r="I36" i="1" s="1"/>
  <c r="F35" i="1"/>
  <c r="F33" i="1" s="1"/>
  <c r="F34" i="1"/>
  <c r="I34" i="1" s="1"/>
  <c r="H33" i="1"/>
  <c r="G33" i="1"/>
  <c r="E33" i="1"/>
  <c r="D33" i="1"/>
  <c r="F31" i="1"/>
  <c r="I31" i="1" s="1"/>
  <c r="F30" i="1"/>
  <c r="I30" i="1" s="1"/>
  <c r="F29" i="1"/>
  <c r="I29" i="1" s="1"/>
  <c r="F28" i="1"/>
  <c r="I28" i="1" s="1"/>
  <c r="F27" i="1"/>
  <c r="I27" i="1" s="1"/>
  <c r="F26" i="1"/>
  <c r="I26" i="1" s="1"/>
  <c r="F25" i="1"/>
  <c r="I25" i="1" s="1"/>
  <c r="F24" i="1"/>
  <c r="I24" i="1" s="1"/>
  <c r="F23" i="1"/>
  <c r="I23" i="1" s="1"/>
  <c r="F22" i="1"/>
  <c r="I22" i="1" s="1"/>
  <c r="H21" i="1"/>
  <c r="G21" i="1"/>
  <c r="F21" i="1"/>
  <c r="E21" i="1"/>
  <c r="D21" i="1"/>
  <c r="F19" i="1"/>
  <c r="I19" i="1" s="1"/>
  <c r="F18" i="1"/>
  <c r="I18" i="1" s="1"/>
  <c r="F17" i="1"/>
  <c r="I17" i="1" s="1"/>
  <c r="F16" i="1"/>
  <c r="I16" i="1" s="1"/>
  <c r="F15" i="1"/>
  <c r="I15" i="1" s="1"/>
  <c r="F14" i="1"/>
  <c r="I14" i="1" s="1"/>
  <c r="F13" i="1"/>
  <c r="I13" i="1" s="1"/>
  <c r="H12" i="1"/>
  <c r="G12" i="1"/>
  <c r="G10" i="1" s="1"/>
  <c r="G180" i="1" s="1"/>
  <c r="E12" i="1"/>
  <c r="E10" i="1" s="1"/>
  <c r="D12" i="1"/>
  <c r="D10" i="1" s="1"/>
  <c r="H10" i="1"/>
  <c r="H180" i="1" s="1"/>
  <c r="I106" i="1" l="1"/>
  <c r="I95" i="1" s="1"/>
  <c r="I12" i="1"/>
  <c r="I33" i="1"/>
  <c r="I87" i="1"/>
  <c r="D180" i="1"/>
  <c r="I21" i="1"/>
  <c r="I45" i="1"/>
  <c r="I72" i="1"/>
  <c r="E180" i="1"/>
  <c r="I56" i="1"/>
  <c r="I130" i="1"/>
  <c r="I140" i="1"/>
  <c r="I151" i="1"/>
  <c r="I125" i="1"/>
  <c r="I118" i="1" s="1"/>
  <c r="F130" i="1"/>
  <c r="I83" i="1"/>
  <c r="I82" i="1" s="1"/>
  <c r="I157" i="1"/>
  <c r="I156" i="1" s="1"/>
  <c r="F12" i="1"/>
  <c r="F45" i="1"/>
  <c r="F56" i="1"/>
  <c r="F67" i="1"/>
  <c r="F97" i="1"/>
  <c r="F95" i="1" s="1"/>
  <c r="F166" i="1"/>
  <c r="I35" i="1"/>
  <c r="F87" i="1"/>
  <c r="F140" i="1"/>
  <c r="I10" i="1" l="1"/>
  <c r="I180" i="1" s="1"/>
  <c r="F10" i="1"/>
  <c r="F180" i="1" s="1"/>
</calcChain>
</file>

<file path=xl/sharedStrings.xml><?xml version="1.0" encoding="utf-8"?>
<sst xmlns="http://schemas.openxmlformats.org/spreadsheetml/2006/main" count="168" uniqueCount="101">
  <si>
    <t>Estado Analítico del Ejercicio del Presupuesto de Egresos Detallado - LDF</t>
  </si>
  <si>
    <t>Clasificación por Objeto del Gasto (Capítulo y Concepto)</t>
  </si>
  <si>
    <t>Del 1 de Enero al 31 de Diciembre del 2024</t>
  </si>
  <si>
    <t>(Cifras en Pesos)</t>
  </si>
  <si>
    <t>Concepto</t>
  </si>
  <si>
    <t>Egresos</t>
  </si>
  <si>
    <t>Subejercicio</t>
  </si>
  <si>
    <t>Aprobado</t>
  </si>
  <si>
    <t>Ampliaciones/</t>
  </si>
  <si>
    <t>Modificado</t>
  </si>
  <si>
    <t>Devengado</t>
  </si>
  <si>
    <t>Pagado</t>
  </si>
  <si>
    <t>(Reducciones)</t>
  </si>
  <si>
    <t>Gasto No Etiquetado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</si>
  <si>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</si>
  <si>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</si>
  <si>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</si>
  <si>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</si>
  <si>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</si>
  <si>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</si>
  <si>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</si>
  <si>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</si>
  <si>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</si>
  <si>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t>
  </si>
  <si>
    <t>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</si>
  <si>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</si>
  <si>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</si>
  <si>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</si>
  <si>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</si>
  <si>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</si>
  <si>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</si>
  <si>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</si>
  <si>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</si>
  <si>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</si>
  <si>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</si>
  <si>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</si>
  <si>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</si>
  <si>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</si>
  <si>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</si>
  <si>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Conservación</t>
  </si>
  <si>
    <t>Servicios de Comunicación Social y Publicidad</t>
  </si>
  <si>
    <t>Servicios de Traslado y Viáticos</t>
  </si>
  <si>
    <t>Servicios Oficiales</t>
  </si>
  <si>
    <t>Otros Servicios Generales</t>
  </si>
  <si>
    <t xml:space="preserve">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</si>
  <si>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</si>
  <si>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</si>
  <si>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</si>
  <si>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</si>
  <si>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</si>
  <si>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</si>
  <si>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</si>
  <si>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</si>
  <si>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</si>
  <si>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 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</si>
  <si>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</si>
  <si>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</si>
  <si>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</si>
  <si>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</si>
  <si>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</si>
  <si>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</si>
  <si>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</si>
  <si>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</si>
  <si>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</si>
  <si>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 xml:space="preserve"> Inversión Pública </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</si>
  <si>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</si>
  <si>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</si>
  <si>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</si>
  <si>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</si>
  <si>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</si>
  <si>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</si>
  <si>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</si>
  <si>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</si>
  <si>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</si>
  <si>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r>
      <t>Fideicomiso de Desastres Naturales (</t>
    </r>
    <r>
      <rPr>
        <i/>
        <sz val="9"/>
        <color rgb="FF000000"/>
        <rFont val="Aptos Narrow"/>
        <family val="2"/>
        <scheme val="minor"/>
      </rPr>
      <t>Informativo</t>
    </r>
    <r>
      <rPr>
        <sz val="9"/>
        <color rgb="FF000000"/>
        <rFont val="Aptos Narrow"/>
        <family val="2"/>
        <scheme val="minor"/>
      </rPr>
      <t>)</t>
    </r>
  </si>
  <si>
    <t>Otras Inversiones Financieras</t>
  </si>
  <si>
    <t>Provisiones para Contingencias y Otras Erogaciones Especiales</t>
  </si>
  <si>
    <t xml:space="preserve">Participaciones y Aportaciones </t>
  </si>
  <si>
    <t>Participaciones</t>
  </si>
  <si>
    <t>Aportaciones</t>
  </si>
  <si>
    <t>Convenios</t>
  </si>
  <si>
    <t xml:space="preserve">Deuda Pública </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</si>
  <si>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</si>
  <si>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</si>
  <si>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</si>
  <si>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</si>
  <si>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</si>
  <si>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</si>
  <si>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</si>
  <si>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Gasto Etiquetado</t>
  </si>
  <si>
    <t xml:space="preserve"> Servicios Personales </t>
  </si>
  <si>
    <t xml:space="preserve">Materiales y Suministros </t>
  </si>
  <si>
    <t>Transferencias, Asignaciones, Subsidios y Otras Ayudas</t>
  </si>
  <si>
    <t xml:space="preserve"> Inversión Pública</t>
  </si>
  <si>
    <t xml:space="preserve"> Inversiones Financieras y Otras Provisiones</t>
  </si>
  <si>
    <t xml:space="preserve"> Inversiones en Fideicomisos, Mandatos y Otros Análogos</t>
  </si>
  <si>
    <r>
      <t>Fideicomiso de Desastres Naturales (</t>
    </r>
    <r>
      <rPr>
        <i/>
        <sz val="9"/>
        <color rgb="FF000000"/>
        <rFont val="Aptos Narrow"/>
        <family val="2"/>
        <scheme val="minor"/>
      </rPr>
      <t>Informativo)</t>
    </r>
  </si>
  <si>
    <t>Deuda Pública</t>
  </si>
  <si>
    <t xml:space="preserve"> 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</si>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</sst>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16">
    <font>
      <sz val="11"/>
      <color theme="1"/>
      <name val="Aptos Narrow"/>
      <family val="2"/>
      <scheme val="minor"/>
    </font>
    <font>
      <sz val="11"/>
      <color theme="1"/>
      <name val="Aptos Narrow"/>
      <family val="2"/>
      <scheme val="minor"/>
    </font>
    <font>
      <b/>
      <sz val="10"/>
      <color rgb="FF000000"/>
      <name val="Encode Sans Expanded SemiBold"/>
    </font>
    <font>
      <sz val="11"/>
      <color theme="1"/>
      <name val="Encode Sans Expanded SemiBold"/>
    </font>
    <font>
      <b/>
      <sz val="7"/>
      <color rgb="FF000000"/>
      <name val="Encode Sans Expanded SemiBold"/>
    </font>
    <font>
      <sz val="10"/>
      <color theme="1"/>
      <name val="Encode Sans Expanded SemiBold"/>
    </font>
    <font>
      <b/>
      <sz val="10"/>
      <name val="Encode Sans Expanded SemiBold"/>
    </font>
    <font>
      <b/>
      <sz val="8"/>
      <color theme="0"/>
      <name val="Aptos Narrow"/>
      <family val="2"/>
      <scheme val="minor"/>
    </font>
    <font>
      <sz val="11"/>
      <color theme="1"/>
      <name val="Encode Sans"/>
    </font>
    <font>
      <sz val="11"/>
      <color theme="1"/>
      <name val="Helvetica"/>
      <family val="2"/>
    </font>
    <font>
      <b/>
      <sz val="9"/>
      <color rgb="FF000000"/>
      <name val="Aptos Narrow"/>
      <family val="2"/>
      <scheme val="minor"/>
    </font>
    <font>
      <sz val="9"/>
      <color rgb="FF000000"/>
      <name val="Aptos Narrow"/>
      <family val="2"/>
      <scheme val="minor"/>
    </font>
    <font>
      <sz val="9"/>
      <color theme="1"/>
      <name val="Aptos Narrow"/>
      <family val="2"/>
      <scheme val="minor"/>
    </font>
    <font>
      <i/>
      <sz val="9"/>
      <color rgb="FF000000"/>
      <name val="Aptos Narrow"/>
      <family val="2"/>
      <scheme val="minor"/>
    </font>
    <font>
      <sz val="8"/>
      <color rgb="FF000000"/>
      <name val="Aptos Narrow"/>
      <family val="2"/>
      <scheme val="minor"/>
    </font>
    <font>
      <sz val="8"/>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auto="1"/>
      </bottom>
      <diagonal/>
    </border>
    <border>
      <left style="thin">
        <color rgb="FF000000"/>
      </left>
      <right style="thin">
        <color indexed="64"/>
      </right>
      <top/>
      <bottom style="thin">
        <color auto="1"/>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4">
    <xf numFmtId="0" fontId="0" fillId="0" borderId="0" xfId="0"/>
    <xf numFmtId="0" fontId="3" fillId="0" borderId="0" xfId="0" applyFont="1"/>
    <xf numFmtId="0" fontId="5" fillId="0" borderId="0" xfId="0" applyFont="1"/>
    <xf numFmtId="0" fontId="6" fillId="2" borderId="0" xfId="0" applyFont="1" applyFill="1" applyProtection="1">
      <protection locked="0"/>
    </xf>
    <xf numFmtId="0" fontId="8" fillId="0" borderId="0" xfId="0" applyFont="1"/>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9" fillId="0" borderId="0" xfId="0" applyFont="1"/>
    <xf numFmtId="3" fontId="10" fillId="4" borderId="7" xfId="0" applyNumberFormat="1" applyFont="1" applyFill="1" applyBorder="1" applyAlignment="1">
      <alignment horizontal="left" vertical="center"/>
    </xf>
    <xf numFmtId="3" fontId="10" fillId="4" borderId="8" xfId="0" applyNumberFormat="1" applyFont="1" applyFill="1" applyBorder="1" applyAlignment="1">
      <alignment horizontal="left" vertical="center"/>
    </xf>
    <xf numFmtId="3" fontId="10" fillId="4" borderId="17" xfId="0" applyNumberFormat="1" applyFont="1" applyFill="1" applyBorder="1" applyAlignment="1">
      <alignment horizontal="right" vertical="center"/>
    </xf>
    <xf numFmtId="3" fontId="10" fillId="4" borderId="11" xfId="0" applyNumberFormat="1" applyFont="1" applyFill="1" applyBorder="1" applyAlignment="1">
      <alignment horizontal="right" vertical="center"/>
    </xf>
    <xf numFmtId="3" fontId="11" fillId="4" borderId="7" xfId="0" applyNumberFormat="1" applyFont="1" applyFill="1" applyBorder="1" applyAlignment="1">
      <alignment horizontal="left" vertical="center"/>
    </xf>
    <xf numFmtId="3" fontId="11" fillId="4" borderId="0" xfId="0" applyNumberFormat="1" applyFont="1" applyFill="1" applyAlignment="1">
      <alignment horizontal="left" vertical="center"/>
    </xf>
    <xf numFmtId="3" fontId="11" fillId="4" borderId="17" xfId="0" applyNumberFormat="1" applyFont="1" applyFill="1" applyBorder="1" applyAlignment="1" applyProtection="1">
      <alignment horizontal="right" vertical="center"/>
      <protection locked="0"/>
    </xf>
    <xf numFmtId="3" fontId="12" fillId="0" borderId="0" xfId="0" applyNumberFormat="1" applyFont="1" applyProtection="1">
      <protection locked="0"/>
    </xf>
    <xf numFmtId="3" fontId="11" fillId="4" borderId="17" xfId="0" applyNumberFormat="1" applyFont="1" applyFill="1" applyBorder="1" applyAlignment="1">
      <alignment horizontal="right" vertical="center"/>
    </xf>
    <xf numFmtId="3" fontId="11" fillId="4" borderId="11" xfId="0" applyNumberFormat="1" applyFont="1" applyFill="1" applyBorder="1" applyAlignment="1">
      <alignment horizontal="right" vertical="center"/>
    </xf>
    <xf numFmtId="3" fontId="11" fillId="4" borderId="18" xfId="0" applyNumberFormat="1" applyFont="1" applyFill="1" applyBorder="1" applyAlignment="1">
      <alignment horizontal="left" vertical="center"/>
    </xf>
    <xf numFmtId="3" fontId="11" fillId="4" borderId="19" xfId="0" applyNumberFormat="1" applyFont="1" applyFill="1" applyBorder="1" applyAlignment="1">
      <alignment horizontal="left" vertical="center"/>
    </xf>
    <xf numFmtId="3" fontId="11" fillId="4" borderId="20" xfId="0" applyNumberFormat="1" applyFont="1" applyFill="1" applyBorder="1" applyAlignment="1" applyProtection="1">
      <alignment horizontal="right" vertical="center"/>
      <protection locked="0"/>
    </xf>
    <xf numFmtId="3" fontId="12" fillId="0" borderId="19" xfId="0" applyNumberFormat="1" applyFont="1" applyBorder="1" applyProtection="1">
      <protection locked="0"/>
    </xf>
    <xf numFmtId="3" fontId="11" fillId="4" borderId="20" xfId="0" applyNumberFormat="1" applyFont="1" applyFill="1" applyBorder="1" applyAlignment="1">
      <alignment horizontal="right" vertical="center"/>
    </xf>
    <xf numFmtId="3" fontId="11" fillId="4" borderId="21" xfId="0" applyNumberFormat="1" applyFont="1" applyFill="1" applyBorder="1" applyAlignment="1">
      <alignment horizontal="right" vertical="center"/>
    </xf>
    <xf numFmtId="3" fontId="11" fillId="4" borderId="1" xfId="0" applyNumberFormat="1" applyFont="1" applyFill="1" applyBorder="1" applyAlignment="1">
      <alignment horizontal="left" vertical="center"/>
    </xf>
    <xf numFmtId="3" fontId="11" fillId="4" borderId="22" xfId="0" applyNumberFormat="1" applyFont="1" applyFill="1" applyBorder="1" applyAlignment="1">
      <alignment horizontal="left" vertical="center"/>
    </xf>
    <xf numFmtId="3" fontId="11" fillId="4" borderId="23" xfId="0" applyNumberFormat="1" applyFont="1" applyFill="1" applyBorder="1" applyAlignment="1" applyProtection="1">
      <alignment horizontal="right" vertical="center"/>
      <protection locked="0"/>
    </xf>
    <xf numFmtId="3" fontId="12" fillId="0" borderId="22" xfId="0" applyNumberFormat="1" applyFont="1" applyBorder="1" applyProtection="1">
      <protection locked="0"/>
    </xf>
    <xf numFmtId="3" fontId="11" fillId="4" borderId="23" xfId="0" applyNumberFormat="1" applyFont="1" applyFill="1" applyBorder="1" applyAlignment="1">
      <alignment horizontal="right" vertical="center"/>
    </xf>
    <xf numFmtId="3" fontId="11" fillId="4" borderId="6" xfId="0" applyNumberFormat="1" applyFont="1" applyFill="1" applyBorder="1" applyAlignment="1">
      <alignment horizontal="right" vertical="center"/>
    </xf>
    <xf numFmtId="3" fontId="12" fillId="0" borderId="8" xfId="0" applyNumberFormat="1" applyFont="1" applyBorder="1" applyProtection="1">
      <protection locked="0"/>
    </xf>
    <xf numFmtId="3" fontId="11" fillId="4" borderId="24" xfId="0" applyNumberFormat="1" applyFont="1" applyFill="1" applyBorder="1" applyAlignment="1">
      <alignment horizontal="right" vertical="center"/>
    </xf>
    <xf numFmtId="3" fontId="12" fillId="0" borderId="17" xfId="0" applyNumberFormat="1" applyFont="1" applyBorder="1" applyProtection="1">
      <protection locked="0"/>
    </xf>
    <xf numFmtId="3" fontId="12" fillId="0" borderId="25" xfId="0" applyNumberFormat="1" applyFont="1" applyBorder="1" applyProtection="1">
      <protection locked="0"/>
    </xf>
    <xf numFmtId="3" fontId="11" fillId="4" borderId="0" xfId="0" applyNumberFormat="1" applyFont="1" applyFill="1" applyAlignment="1">
      <alignment horizontal="left"/>
    </xf>
    <xf numFmtId="3" fontId="11" fillId="4" borderId="19" xfId="0" applyNumberFormat="1" applyFont="1" applyFill="1" applyBorder="1" applyAlignment="1">
      <alignment horizontal="left"/>
    </xf>
    <xf numFmtId="3" fontId="14" fillId="4" borderId="18" xfId="0" applyNumberFormat="1" applyFont="1" applyFill="1" applyBorder="1" applyAlignment="1">
      <alignment horizontal="left" vertical="center"/>
    </xf>
    <xf numFmtId="3" fontId="14" fillId="4" borderId="19" xfId="0" applyNumberFormat="1" applyFont="1" applyFill="1" applyBorder="1" applyAlignment="1">
      <alignment horizontal="left" vertical="center"/>
    </xf>
    <xf numFmtId="3" fontId="14" fillId="4" borderId="20" xfId="0" applyNumberFormat="1" applyFont="1" applyFill="1" applyBorder="1" applyAlignment="1">
      <alignment horizontal="right" vertical="center"/>
    </xf>
    <xf numFmtId="3" fontId="14" fillId="4" borderId="26" xfId="0" applyNumberFormat="1" applyFont="1" applyFill="1" applyBorder="1" applyAlignment="1">
      <alignment horizontal="right" vertical="center"/>
    </xf>
    <xf numFmtId="3" fontId="14" fillId="4" borderId="27" xfId="0" applyNumberFormat="1" applyFont="1" applyFill="1" applyBorder="1" applyAlignment="1">
      <alignment horizontal="right" vertical="center"/>
    </xf>
    <xf numFmtId="0" fontId="0" fillId="0" borderId="0" xfId="0" applyProtection="1">
      <protection locked="0"/>
    </xf>
    <xf numFmtId="0" fontId="15" fillId="0" borderId="0" xfId="0" applyFont="1" applyAlignment="1">
      <alignment vertical="center"/>
    </xf>
    <xf numFmtId="165" fontId="0" fillId="0" borderId="0" xfId="1" applyNumberFormat="1" applyFont="1" applyProtection="1">
      <protection locked="0"/>
    </xf>
    <xf numFmtId="164" fontId="0" fillId="0" borderId="0" xfId="1" applyFont="1" applyProtection="1">
      <protection locked="0"/>
    </xf>
    <xf numFmtId="164" fontId="0" fillId="0" borderId="0" xfId="1" applyFont="1"/>
    <xf numFmtId="164" fontId="15" fillId="0" borderId="0" xfId="1" applyFont="1"/>
    <xf numFmtId="164" fontId="0" fillId="0" borderId="0" xfId="0" applyNumberFormat="1"/>
    <xf numFmtId="3" fontId="0" fillId="0" borderId="0" xfId="0" applyNumberFormat="1"/>
    <xf numFmtId="3" fontId="10" fillId="4" borderId="7" xfId="0" applyNumberFormat="1" applyFont="1" applyFill="1" applyBorder="1" applyAlignment="1">
      <alignment horizontal="left" vertical="center"/>
    </xf>
    <xf numFmtId="3" fontId="10" fillId="4" borderId="8" xfId="0" applyNumberFormat="1" applyFont="1" applyFill="1" applyBorder="1" applyAlignment="1">
      <alignment horizontal="left" vertical="center"/>
    </xf>
    <xf numFmtId="0" fontId="14" fillId="0" borderId="0" xfId="0" applyFont="1" applyAlignment="1">
      <alignment horizontal="justify" vertical="top" wrapText="1"/>
    </xf>
    <xf numFmtId="3" fontId="11" fillId="4" borderId="7" xfId="0" applyNumberFormat="1" applyFont="1" applyFill="1" applyBorder="1" applyAlignment="1">
      <alignment horizontal="left" vertical="center"/>
    </xf>
    <xf numFmtId="0" fontId="7" fillId="3" borderId="9" xfId="0" applyFont="1" applyFill="1" applyBorder="1" applyAlignment="1">
      <alignment horizontal="center" vertical="center"/>
    </xf>
    <xf numFmtId="0" fontId="7" fillId="3" borderId="14"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133350</xdr:rowOff>
    </xdr:from>
    <xdr:to>
      <xdr:col>2</xdr:col>
      <xdr:colOff>2253613</xdr:colOff>
      <xdr:row>3</xdr:row>
      <xdr:rowOff>110400</xdr:rowOff>
    </xdr:to>
    <xdr:pic>
      <xdr:nvPicPr>
        <xdr:cNvPr id="2" name="Imagen 1">
          <a:extLst>
            <a:ext uri="{FF2B5EF4-FFF2-40B4-BE49-F238E27FC236}">
              <a16:creationId xmlns:a16="http://schemas.microsoft.com/office/drawing/2014/main" id="{ED413494-6482-4F4A-8814-EABF02E4884A}"/>
            </a:ext>
          </a:extLst>
        </xdr:cNvPr>
        <xdr:cNvPicPr>
          <a:picLocks noChangeAspect="1"/>
        </xdr:cNvPicPr>
      </xdr:nvPicPr>
      <xdr:blipFill rotWithShape="1">
        <a:blip xmlns:r="http://schemas.openxmlformats.org/officeDocument/2006/relationships" r:embed="rId1"/>
        <a:srcRect l="3009" t="5953"/>
        <a:stretch/>
      </xdr:blipFill>
      <xdr:spPr>
        <a:xfrm>
          <a:off x="819150" y="133350"/>
          <a:ext cx="1958338" cy="720000"/>
        </a:xfrm>
        <a:prstGeom prst="rect">
          <a:avLst/>
        </a:prstGeom>
      </xdr:spPr>
    </xdr:pic>
    <xdr:clientData/>
  </xdr:twoCellAnchor>
  <xdr:twoCellAnchor editAs="oneCell">
    <xdr:from>
      <xdr:col>7</xdr:col>
      <xdr:colOff>457200</xdr:colOff>
      <xdr:row>0</xdr:row>
      <xdr:rowOff>57150</xdr:rowOff>
    </xdr:from>
    <xdr:to>
      <xdr:col>7</xdr:col>
      <xdr:colOff>1240833</xdr:colOff>
      <xdr:row>3</xdr:row>
      <xdr:rowOff>178200</xdr:rowOff>
    </xdr:to>
    <xdr:pic>
      <xdr:nvPicPr>
        <xdr:cNvPr id="3" name="Imagen 2">
          <a:extLst>
            <a:ext uri="{FF2B5EF4-FFF2-40B4-BE49-F238E27FC236}">
              <a16:creationId xmlns:a16="http://schemas.microsoft.com/office/drawing/2014/main" id="{8D438ACC-3687-492E-B82C-F054AF81B8E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648825" y="57150"/>
          <a:ext cx="783633" cy="864000"/>
        </a:xfrm>
        <a:prstGeom prst="rect">
          <a:avLst/>
        </a:prstGeom>
      </xdr:spPr>
    </xdr:pic>
    <xdr:clientData/>
  </xdr:twoCellAnchor>
  <xdr:twoCellAnchor>
    <xdr:from>
      <xdr:col>2</xdr:col>
      <xdr:colOff>2457451</xdr:colOff>
      <xdr:row>183</xdr:row>
      <xdr:rowOff>266700</xdr:rowOff>
    </xdr:from>
    <xdr:to>
      <xdr:col>4</xdr:col>
      <xdr:colOff>228601</xdr:colOff>
      <xdr:row>186</xdr:row>
      <xdr:rowOff>66676</xdr:rowOff>
    </xdr:to>
    <xdr:sp macro="" textlink="">
      <xdr:nvSpPr>
        <xdr:cNvPr id="4" name="7 CuadroTexto">
          <a:extLst>
            <a:ext uri="{FF2B5EF4-FFF2-40B4-BE49-F238E27FC236}">
              <a16:creationId xmlns:a16="http://schemas.microsoft.com/office/drawing/2014/main" id="{5F94DAF4-39E1-44A5-B1BD-FD801573686B}"/>
            </a:ext>
          </a:extLst>
        </xdr:cNvPr>
        <xdr:cNvSpPr txBox="1"/>
      </xdr:nvSpPr>
      <xdr:spPr>
        <a:xfrm>
          <a:off x="2981326" y="33070800"/>
          <a:ext cx="2895600" cy="63817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6</xdr:col>
      <xdr:colOff>456718</xdr:colOff>
      <xdr:row>183</xdr:row>
      <xdr:rowOff>266700</xdr:rowOff>
    </xdr:from>
    <xdr:ext cx="3035010" cy="733425"/>
    <xdr:sp macro="" textlink="">
      <xdr:nvSpPr>
        <xdr:cNvPr id="5" name="7 CuadroTexto">
          <a:extLst>
            <a:ext uri="{FF2B5EF4-FFF2-40B4-BE49-F238E27FC236}">
              <a16:creationId xmlns:a16="http://schemas.microsoft.com/office/drawing/2014/main" id="{0AFD4191-C24A-4AEC-AE8D-4C59DBAE8AA2}"/>
            </a:ext>
          </a:extLst>
        </xdr:cNvPr>
        <xdr:cNvSpPr txBox="1"/>
      </xdr:nvSpPr>
      <xdr:spPr>
        <a:xfrm>
          <a:off x="8467243" y="3307080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4</xdr:col>
      <xdr:colOff>148452</xdr:colOff>
      <xdr:row>183</xdr:row>
      <xdr:rowOff>266700</xdr:rowOff>
    </xdr:from>
    <xdr:ext cx="2593557" cy="239809"/>
    <xdr:sp macro="" textlink="">
      <xdr:nvSpPr>
        <xdr:cNvPr id="6" name="7 CuadroTexto">
          <a:extLst>
            <a:ext uri="{FF2B5EF4-FFF2-40B4-BE49-F238E27FC236}">
              <a16:creationId xmlns:a16="http://schemas.microsoft.com/office/drawing/2014/main" id="{D5047E7D-265B-4E75-9DC5-0F42DCDE4198}"/>
            </a:ext>
          </a:extLst>
        </xdr:cNvPr>
        <xdr:cNvSpPr txBox="1"/>
      </xdr:nvSpPr>
      <xdr:spPr>
        <a:xfrm>
          <a:off x="5796777" y="33070800"/>
          <a:ext cx="259355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1</xdr:col>
      <xdr:colOff>257175</xdr:colOff>
      <xdr:row>183</xdr:row>
      <xdr:rowOff>266700</xdr:rowOff>
    </xdr:from>
    <xdr:ext cx="2547934" cy="248851"/>
    <xdr:sp macro="" textlink="">
      <xdr:nvSpPr>
        <xdr:cNvPr id="7" name="7 CuadroTexto">
          <a:extLst>
            <a:ext uri="{FF2B5EF4-FFF2-40B4-BE49-F238E27FC236}">
              <a16:creationId xmlns:a16="http://schemas.microsoft.com/office/drawing/2014/main" id="{CF489E66-82CB-4BAE-A31B-23966070778C}"/>
            </a:ext>
          </a:extLst>
        </xdr:cNvPr>
        <xdr:cNvSpPr txBox="1"/>
      </xdr:nvSpPr>
      <xdr:spPr>
        <a:xfrm>
          <a:off x="514350" y="33070800"/>
          <a:ext cx="2547934"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DFC16-EE93-4953-95EE-E82C95F9917F}">
  <sheetPr codeName="Hoja36">
    <tabColor rgb="FFC00000"/>
  </sheetPr>
  <dimension ref="B1:I194"/>
  <sheetViews>
    <sheetView showGridLines="0" tabSelected="1" topLeftCell="B1" zoomScaleNormal="100" workbookViewId="0">
      <selection activeCell="K177" sqref="K177"/>
    </sheetView>
  </sheetViews>
  <sheetFormatPr baseColWidth="10" defaultRowHeight="15"/>
  <cols>
    <col min="1" max="1" width="3.85546875" customWidth="1"/>
    <col min="2" max="2" width="4" customWidth="1"/>
    <col min="3" max="3" width="59.140625" customWidth="1"/>
    <col min="4" max="7" width="17.7109375" customWidth="1"/>
    <col min="8" max="8" width="20" customWidth="1"/>
    <col min="9" max="9" width="17.7109375" customWidth="1"/>
  </cols>
  <sheetData>
    <row r="1" spans="2:9" s="1" customFormat="1" ht="19.5" customHeight="1">
      <c r="B1" s="60" t="s">
        <v>0</v>
      </c>
      <c r="C1" s="60"/>
      <c r="D1" s="60"/>
      <c r="E1" s="60"/>
      <c r="F1" s="60"/>
      <c r="G1" s="60"/>
      <c r="H1" s="60"/>
      <c r="I1" s="60"/>
    </row>
    <row r="2" spans="2:9" s="1" customFormat="1" ht="19.5" customHeight="1">
      <c r="B2" s="60" t="s">
        <v>1</v>
      </c>
      <c r="C2" s="60"/>
      <c r="D2" s="60"/>
      <c r="E2" s="60"/>
      <c r="F2" s="60"/>
      <c r="G2" s="60"/>
      <c r="H2" s="60"/>
      <c r="I2" s="60"/>
    </row>
    <row r="3" spans="2:9" s="1" customFormat="1" ht="19.5" customHeight="1">
      <c r="B3" s="60" t="s">
        <v>2</v>
      </c>
      <c r="C3" s="60"/>
      <c r="D3" s="60"/>
      <c r="E3" s="60"/>
      <c r="F3" s="60"/>
      <c r="G3" s="60"/>
      <c r="H3" s="60"/>
      <c r="I3" s="60"/>
    </row>
    <row r="4" spans="2:9" s="1" customFormat="1" ht="18" customHeight="1">
      <c r="B4" s="61" t="s">
        <v>3</v>
      </c>
      <c r="C4" s="61"/>
      <c r="D4" s="61"/>
      <c r="E4" s="61"/>
      <c r="F4" s="61"/>
      <c r="G4" s="61"/>
      <c r="H4" s="61"/>
      <c r="I4" s="61"/>
    </row>
    <row r="5" spans="2:9" s="2" customFormat="1" ht="5.0999999999999996" customHeight="1">
      <c r="C5" s="3"/>
      <c r="D5" s="3"/>
      <c r="E5" s="3"/>
      <c r="F5" s="3"/>
      <c r="G5" s="3"/>
      <c r="H5" s="3"/>
      <c r="I5" s="3"/>
    </row>
    <row r="6" spans="2:9" s="4" customFormat="1" ht="24">
      <c r="B6" s="62" t="s">
        <v>4</v>
      </c>
      <c r="C6" s="63"/>
      <c r="D6" s="68" t="s">
        <v>5</v>
      </c>
      <c r="E6" s="69"/>
      <c r="F6" s="69"/>
      <c r="G6" s="69"/>
      <c r="H6" s="70"/>
      <c r="I6" s="71" t="s">
        <v>6</v>
      </c>
    </row>
    <row r="7" spans="2:9" s="4" customFormat="1" ht="24">
      <c r="B7" s="64"/>
      <c r="C7" s="65"/>
      <c r="D7" s="58" t="s">
        <v>7</v>
      </c>
      <c r="E7" s="5" t="s">
        <v>8</v>
      </c>
      <c r="F7" s="58" t="s">
        <v>9</v>
      </c>
      <c r="G7" s="58" t="s">
        <v>10</v>
      </c>
      <c r="H7" s="58" t="s">
        <v>11</v>
      </c>
      <c r="I7" s="72"/>
    </row>
    <row r="8" spans="2:9" s="4" customFormat="1" ht="24">
      <c r="B8" s="66"/>
      <c r="C8" s="67"/>
      <c r="D8" s="59"/>
      <c r="E8" s="6" t="s">
        <v>12</v>
      </c>
      <c r="F8" s="59"/>
      <c r="G8" s="59"/>
      <c r="H8" s="59"/>
      <c r="I8" s="73"/>
    </row>
    <row r="9" spans="2:9" s="12" customFormat="1" ht="3" customHeight="1">
      <c r="B9" s="7"/>
      <c r="C9" s="8"/>
      <c r="D9" s="9"/>
      <c r="E9" s="10"/>
      <c r="F9" s="9"/>
      <c r="G9" s="9"/>
      <c r="H9" s="9"/>
      <c r="I9" s="11"/>
    </row>
    <row r="10" spans="2:9" ht="14.25" customHeight="1">
      <c r="B10" s="54" t="s">
        <v>13</v>
      </c>
      <c r="C10" s="55"/>
      <c r="D10" s="15">
        <f t="shared" ref="D10:I10" si="0">D12+D21+D33+D45+D56+D67+D72+D82+D87</f>
        <v>43398201420</v>
      </c>
      <c r="E10" s="15">
        <f t="shared" si="0"/>
        <v>17518987395.739975</v>
      </c>
      <c r="F10" s="15">
        <f t="shared" si="0"/>
        <v>60917188815.739983</v>
      </c>
      <c r="G10" s="15">
        <f t="shared" si="0"/>
        <v>59978718229.139984</v>
      </c>
      <c r="H10" s="15">
        <f t="shared" si="0"/>
        <v>59191533276.149979</v>
      </c>
      <c r="I10" s="16">
        <f t="shared" si="0"/>
        <v>938470586.59999633</v>
      </c>
    </row>
    <row r="11" spans="2:9" ht="6" customHeight="1">
      <c r="B11" s="13"/>
      <c r="C11" s="14"/>
      <c r="D11" s="15"/>
      <c r="E11" s="15"/>
      <c r="F11" s="15"/>
      <c r="G11" s="15"/>
      <c r="H11" s="15"/>
      <c r="I11" s="16"/>
    </row>
    <row r="12" spans="2:9">
      <c r="B12" s="54" t="s">
        <v>14</v>
      </c>
      <c r="C12" s="55"/>
      <c r="D12" s="15">
        <f t="shared" ref="D12:I12" si="1">SUM(D13:D19)</f>
        <v>12539578642.390009</v>
      </c>
      <c r="E12" s="15">
        <f t="shared" ref="E12:H12" si="2">SUM(E13:E19)</f>
        <v>-700343245.8600142</v>
      </c>
      <c r="F12" s="15">
        <f t="shared" si="2"/>
        <v>11839235396.529997</v>
      </c>
      <c r="G12" s="15">
        <f t="shared" si="2"/>
        <v>11785367973.899996</v>
      </c>
      <c r="H12" s="15">
        <f t="shared" si="2"/>
        <v>11785820640.089994</v>
      </c>
      <c r="I12" s="16">
        <f t="shared" si="1"/>
        <v>53867422.629998624</v>
      </c>
    </row>
    <row r="13" spans="2:9">
      <c r="B13" s="17"/>
      <c r="C13" s="18" t="s">
        <v>15</v>
      </c>
      <c r="D13" s="19">
        <v>3996702602.9999995</v>
      </c>
      <c r="E13" s="20">
        <v>76919160.399999142</v>
      </c>
      <c r="F13" s="21">
        <f t="shared" ref="F13:F19" si="3">D13+E13</f>
        <v>4073621763.3999987</v>
      </c>
      <c r="G13" s="19">
        <v>4020204446.809999</v>
      </c>
      <c r="H13" s="20">
        <v>4020204446.809999</v>
      </c>
      <c r="I13" s="22">
        <f t="shared" ref="I13:I19" si="4">F13-G13</f>
        <v>53417316.589999676</v>
      </c>
    </row>
    <row r="14" spans="2:9">
      <c r="B14" s="17"/>
      <c r="C14" s="18" t="s">
        <v>16</v>
      </c>
      <c r="D14" s="19">
        <v>291001087</v>
      </c>
      <c r="E14" s="20">
        <v>-31069975.110000163</v>
      </c>
      <c r="F14" s="21">
        <f t="shared" si="3"/>
        <v>259931111.88999984</v>
      </c>
      <c r="G14" s="19">
        <v>259826288.34999982</v>
      </c>
      <c r="H14" s="20">
        <v>259826288.34999982</v>
      </c>
      <c r="I14" s="22">
        <f t="shared" si="4"/>
        <v>104823.54000002146</v>
      </c>
    </row>
    <row r="15" spans="2:9">
      <c r="B15" s="17"/>
      <c r="C15" s="18" t="s">
        <v>17</v>
      </c>
      <c r="D15" s="19">
        <v>3509544818.8400054</v>
      </c>
      <c r="E15" s="20">
        <v>-243020490.50000525</v>
      </c>
      <c r="F15" s="21">
        <f t="shared" si="3"/>
        <v>3266524328.3400002</v>
      </c>
      <c r="G15" s="19">
        <v>3266521440.4700007</v>
      </c>
      <c r="H15" s="20">
        <v>3266521440.4700007</v>
      </c>
      <c r="I15" s="22">
        <f t="shared" si="4"/>
        <v>2887.8699994087219</v>
      </c>
    </row>
    <row r="16" spans="2:9">
      <c r="B16" s="17"/>
      <c r="C16" s="18" t="s">
        <v>18</v>
      </c>
      <c r="D16" s="19">
        <v>1340823848.6900039</v>
      </c>
      <c r="E16" s="20">
        <v>-111321838.61000538</v>
      </c>
      <c r="F16" s="21">
        <f t="shared" si="3"/>
        <v>1229502010.0799985</v>
      </c>
      <c r="G16" s="19">
        <v>1229305864.5899987</v>
      </c>
      <c r="H16" s="20">
        <v>1229959878.0899985</v>
      </c>
      <c r="I16" s="22">
        <f t="shared" si="4"/>
        <v>196145.48999977112</v>
      </c>
    </row>
    <row r="17" spans="2:9">
      <c r="B17" s="17"/>
      <c r="C17" s="18" t="s">
        <v>19</v>
      </c>
      <c r="D17" s="19">
        <v>2768112697.8600006</v>
      </c>
      <c r="E17" s="20">
        <v>-272383925.00000286</v>
      </c>
      <c r="F17" s="21">
        <f t="shared" si="3"/>
        <v>2495728772.8599977</v>
      </c>
      <c r="G17" s="19">
        <v>2495657689.829998</v>
      </c>
      <c r="H17" s="20">
        <v>2495456342.5199976</v>
      </c>
      <c r="I17" s="22">
        <f t="shared" si="4"/>
        <v>71083.029999732971</v>
      </c>
    </row>
    <row r="18" spans="2:9">
      <c r="B18" s="17"/>
      <c r="C18" s="18" t="s">
        <v>20</v>
      </c>
      <c r="D18" s="19">
        <v>82000000</v>
      </c>
      <c r="E18" s="20">
        <v>-82000000</v>
      </c>
      <c r="F18" s="21">
        <f t="shared" si="3"/>
        <v>0</v>
      </c>
      <c r="G18" s="19">
        <v>0</v>
      </c>
      <c r="H18" s="20">
        <v>0</v>
      </c>
      <c r="I18" s="22">
        <f t="shared" si="4"/>
        <v>0</v>
      </c>
    </row>
    <row r="19" spans="2:9">
      <c r="B19" s="17"/>
      <c r="C19" s="18" t="s">
        <v>21</v>
      </c>
      <c r="D19" s="19">
        <v>551393587.00000012</v>
      </c>
      <c r="E19" s="20">
        <v>-37466177.039999723</v>
      </c>
      <c r="F19" s="21">
        <f t="shared" si="3"/>
        <v>513927409.9600004</v>
      </c>
      <c r="G19" s="19">
        <v>513852243.85000038</v>
      </c>
      <c r="H19" s="20">
        <v>513852243.85000038</v>
      </c>
      <c r="I19" s="22">
        <f t="shared" si="4"/>
        <v>75166.110000014305</v>
      </c>
    </row>
    <row r="20" spans="2:9" ht="6.75" customHeight="1">
      <c r="B20" s="17"/>
      <c r="C20" s="18"/>
      <c r="D20" s="21"/>
      <c r="E20" s="21"/>
      <c r="F20" s="21"/>
      <c r="G20" s="21"/>
      <c r="H20" s="21"/>
      <c r="I20" s="22"/>
    </row>
    <row r="21" spans="2:9">
      <c r="B21" s="54" t="s">
        <v>22</v>
      </c>
      <c r="C21" s="55"/>
      <c r="D21" s="15">
        <f t="shared" ref="D21:I21" si="5">SUM(D22:D31)</f>
        <v>933273970.78999913</v>
      </c>
      <c r="E21" s="15">
        <f t="shared" si="5"/>
        <v>328044310.30000103</v>
      </c>
      <c r="F21" s="15">
        <f t="shared" si="5"/>
        <v>1261318281.0899999</v>
      </c>
      <c r="G21" s="15">
        <f t="shared" si="5"/>
        <v>1076418893.98</v>
      </c>
      <c r="H21" s="15">
        <f t="shared" si="5"/>
        <v>1021199333.3700001</v>
      </c>
      <c r="I21" s="16">
        <f t="shared" si="5"/>
        <v>184899387.11000007</v>
      </c>
    </row>
    <row r="22" spans="2:9">
      <c r="B22" s="57"/>
      <c r="C22" s="18" t="s">
        <v>23</v>
      </c>
      <c r="D22" s="19">
        <v>339809887.73999918</v>
      </c>
      <c r="E22" s="20">
        <v>79080210.280000865</v>
      </c>
      <c r="F22" s="21">
        <f t="shared" ref="F22:F31" si="6">D22+E22</f>
        <v>418890098.02000004</v>
      </c>
      <c r="G22" s="19">
        <v>362819196.5</v>
      </c>
      <c r="H22" s="20">
        <v>352412955.84000003</v>
      </c>
      <c r="I22" s="22">
        <f t="shared" ref="I22:I31" si="7">F22-G22</f>
        <v>56070901.520000041</v>
      </c>
    </row>
    <row r="23" spans="2:9">
      <c r="B23" s="57"/>
      <c r="C23" s="18" t="s">
        <v>24</v>
      </c>
      <c r="D23" s="21"/>
      <c r="E23" s="21">
        <v>0</v>
      </c>
      <c r="F23" s="21">
        <f t="shared" si="6"/>
        <v>0</v>
      </c>
      <c r="G23" s="21"/>
      <c r="H23" s="21"/>
      <c r="I23" s="22">
        <f t="shared" si="7"/>
        <v>0</v>
      </c>
    </row>
    <row r="24" spans="2:9">
      <c r="B24" s="17"/>
      <c r="C24" s="18" t="s">
        <v>25</v>
      </c>
      <c r="D24" s="19">
        <v>207941441.59</v>
      </c>
      <c r="E24" s="20">
        <v>-17842479.460000038</v>
      </c>
      <c r="F24" s="21">
        <f t="shared" si="6"/>
        <v>190098962.12999997</v>
      </c>
      <c r="G24" s="19">
        <v>187506244.14999995</v>
      </c>
      <c r="H24" s="20">
        <v>151677287.03999996</v>
      </c>
      <c r="I24" s="22">
        <f t="shared" si="7"/>
        <v>2592717.9800000191</v>
      </c>
    </row>
    <row r="25" spans="2:9">
      <c r="B25" s="17"/>
      <c r="C25" s="18" t="s">
        <v>26</v>
      </c>
      <c r="D25" s="19">
        <v>0</v>
      </c>
      <c r="E25" s="20">
        <v>202155.2</v>
      </c>
      <c r="F25" s="21">
        <f t="shared" si="6"/>
        <v>202155.2</v>
      </c>
      <c r="G25" s="19">
        <v>202155.2</v>
      </c>
      <c r="H25" s="20">
        <v>202155.2</v>
      </c>
      <c r="I25" s="22">
        <f t="shared" si="7"/>
        <v>0</v>
      </c>
    </row>
    <row r="26" spans="2:9">
      <c r="B26" s="17"/>
      <c r="C26" s="18" t="s">
        <v>27</v>
      </c>
      <c r="D26" s="19">
        <v>12100092.420000006</v>
      </c>
      <c r="E26" s="20">
        <v>20428079.40999997</v>
      </c>
      <c r="F26" s="21">
        <f t="shared" si="6"/>
        <v>32528171.829999976</v>
      </c>
      <c r="G26" s="19">
        <v>28022715.599999975</v>
      </c>
      <c r="H26" s="20">
        <v>27542008.499999978</v>
      </c>
      <c r="I26" s="22">
        <f t="shared" si="7"/>
        <v>4505456.2300000004</v>
      </c>
    </row>
    <row r="27" spans="2:9">
      <c r="B27" s="17"/>
      <c r="C27" s="18" t="s">
        <v>28</v>
      </c>
      <c r="D27" s="19">
        <v>22713018.390000001</v>
      </c>
      <c r="E27" s="20">
        <v>-3734924.5399999991</v>
      </c>
      <c r="F27" s="21">
        <f t="shared" si="6"/>
        <v>18978093.850000001</v>
      </c>
      <c r="G27" s="19">
        <v>18265295.82</v>
      </c>
      <c r="H27" s="20">
        <v>18265295.82</v>
      </c>
      <c r="I27" s="22">
        <f t="shared" si="7"/>
        <v>712798.03000000119</v>
      </c>
    </row>
    <row r="28" spans="2:9">
      <c r="B28" s="17"/>
      <c r="C28" s="18" t="s">
        <v>29</v>
      </c>
      <c r="D28" s="19">
        <v>156768920.29999998</v>
      </c>
      <c r="E28" s="20">
        <v>45093612.79000017</v>
      </c>
      <c r="F28" s="21">
        <f t="shared" si="6"/>
        <v>201862533.09000015</v>
      </c>
      <c r="G28" s="19">
        <v>197723991.70000017</v>
      </c>
      <c r="H28" s="20">
        <v>197616697.35000014</v>
      </c>
      <c r="I28" s="22">
        <f t="shared" si="7"/>
        <v>4138541.3899999857</v>
      </c>
    </row>
    <row r="29" spans="2:9">
      <c r="B29" s="17"/>
      <c r="C29" s="18" t="s">
        <v>30</v>
      </c>
      <c r="D29" s="19">
        <v>126676650.83000001</v>
      </c>
      <c r="E29" s="20">
        <v>143610183.78999993</v>
      </c>
      <c r="F29" s="21">
        <f t="shared" si="6"/>
        <v>270286834.61999995</v>
      </c>
      <c r="G29" s="19">
        <v>155864121.63999993</v>
      </c>
      <c r="H29" s="20">
        <v>155862159.82999992</v>
      </c>
      <c r="I29" s="22">
        <f t="shared" si="7"/>
        <v>114422712.98000002</v>
      </c>
    </row>
    <row r="30" spans="2:9">
      <c r="B30" s="17"/>
      <c r="C30" s="18" t="s">
        <v>31</v>
      </c>
      <c r="D30" s="19">
        <v>2535051.86</v>
      </c>
      <c r="E30" s="20">
        <v>34760327.200000003</v>
      </c>
      <c r="F30" s="21">
        <f t="shared" si="6"/>
        <v>37295379.060000002</v>
      </c>
      <c r="G30" s="19">
        <v>37295379.060000002</v>
      </c>
      <c r="H30" s="20">
        <v>37295379.060000002</v>
      </c>
      <c r="I30" s="22">
        <f t="shared" si="7"/>
        <v>0</v>
      </c>
    </row>
    <row r="31" spans="2:9">
      <c r="B31" s="17"/>
      <c r="C31" s="18" t="s">
        <v>32</v>
      </c>
      <c r="D31" s="19">
        <v>64728907.659999952</v>
      </c>
      <c r="E31" s="20">
        <v>26447145.630000085</v>
      </c>
      <c r="F31" s="21">
        <f t="shared" si="6"/>
        <v>91176053.290000036</v>
      </c>
      <c r="G31" s="19">
        <v>88719794.310000002</v>
      </c>
      <c r="H31" s="20">
        <v>80325394.730000019</v>
      </c>
      <c r="I31" s="22">
        <f t="shared" si="7"/>
        <v>2456258.980000034</v>
      </c>
    </row>
    <row r="32" spans="2:9" ht="4.5" customHeight="1">
      <c r="B32" s="17"/>
      <c r="C32" s="18"/>
      <c r="D32" s="21"/>
      <c r="E32" s="21"/>
      <c r="F32" s="21"/>
      <c r="G32" s="21"/>
      <c r="H32" s="21"/>
      <c r="I32" s="22"/>
    </row>
    <row r="33" spans="2:9">
      <c r="B33" s="54" t="s">
        <v>33</v>
      </c>
      <c r="C33" s="55"/>
      <c r="D33" s="15">
        <f t="shared" ref="D33:I33" si="8">SUM(D34:D43)</f>
        <v>3381218915.9500003</v>
      </c>
      <c r="E33" s="15">
        <f t="shared" si="8"/>
        <v>1502762266.7299995</v>
      </c>
      <c r="F33" s="15">
        <f t="shared" si="8"/>
        <v>4883981182.6799994</v>
      </c>
      <c r="G33" s="15">
        <f t="shared" si="8"/>
        <v>4637839690.039999</v>
      </c>
      <c r="H33" s="15">
        <f t="shared" si="8"/>
        <v>4568413931.999999</v>
      </c>
      <c r="I33" s="16">
        <f t="shared" si="8"/>
        <v>246141492.64000013</v>
      </c>
    </row>
    <row r="34" spans="2:9">
      <c r="B34" s="17"/>
      <c r="C34" s="18" t="s">
        <v>34</v>
      </c>
      <c r="D34" s="19">
        <v>344969779.45000005</v>
      </c>
      <c r="E34" s="20">
        <v>-46673470.479999959</v>
      </c>
      <c r="F34" s="21">
        <f t="shared" ref="F34:F43" si="9">D34+E34</f>
        <v>298296308.97000009</v>
      </c>
      <c r="G34" s="19">
        <v>256671404.38999993</v>
      </c>
      <c r="H34" s="20">
        <v>245991030.05999988</v>
      </c>
      <c r="I34" s="22">
        <f t="shared" ref="I34:I43" si="10">F34-G34</f>
        <v>41624904.580000162</v>
      </c>
    </row>
    <row r="35" spans="2:9">
      <c r="B35" s="17"/>
      <c r="C35" s="18" t="s">
        <v>35</v>
      </c>
      <c r="D35" s="19">
        <v>359608385.16000009</v>
      </c>
      <c r="E35" s="20">
        <v>152617512.61999965</v>
      </c>
      <c r="F35" s="21">
        <f t="shared" si="9"/>
        <v>512225897.77999973</v>
      </c>
      <c r="G35" s="19">
        <v>498254702.82999974</v>
      </c>
      <c r="H35" s="20">
        <v>486911614.22999972</v>
      </c>
      <c r="I35" s="22">
        <f t="shared" si="10"/>
        <v>13971194.949999988</v>
      </c>
    </row>
    <row r="36" spans="2:9">
      <c r="B36" s="17"/>
      <c r="C36" s="18" t="s">
        <v>36</v>
      </c>
      <c r="D36" s="19">
        <v>214570095.25</v>
      </c>
      <c r="E36" s="20">
        <v>604688958.7900002</v>
      </c>
      <c r="F36" s="21">
        <f t="shared" si="9"/>
        <v>819259054.0400002</v>
      </c>
      <c r="G36" s="19">
        <v>705394588.88000011</v>
      </c>
      <c r="H36" s="20">
        <v>679339316.22000003</v>
      </c>
      <c r="I36" s="22">
        <f t="shared" si="10"/>
        <v>113864465.16000009</v>
      </c>
    </row>
    <row r="37" spans="2:9">
      <c r="B37" s="17"/>
      <c r="C37" s="18" t="s">
        <v>37</v>
      </c>
      <c r="D37" s="19">
        <v>595434458.16999996</v>
      </c>
      <c r="E37" s="20">
        <v>-350421886.25999999</v>
      </c>
      <c r="F37" s="21">
        <f t="shared" si="9"/>
        <v>245012571.90999997</v>
      </c>
      <c r="G37" s="19">
        <v>231395467.62999997</v>
      </c>
      <c r="H37" s="20">
        <v>230716028.82999995</v>
      </c>
      <c r="I37" s="22">
        <f t="shared" si="10"/>
        <v>13617104.280000001</v>
      </c>
    </row>
    <row r="38" spans="2:9">
      <c r="B38" s="57"/>
      <c r="C38" s="18" t="s">
        <v>38</v>
      </c>
      <c r="D38" s="19">
        <v>257628434.58999994</v>
      </c>
      <c r="E38" s="20">
        <v>188481840.84</v>
      </c>
      <c r="F38" s="21">
        <f t="shared" si="9"/>
        <v>446110275.42999995</v>
      </c>
      <c r="G38" s="19">
        <v>405901298.11999995</v>
      </c>
      <c r="H38" s="20">
        <v>403151326.49999994</v>
      </c>
      <c r="I38" s="22">
        <f t="shared" si="10"/>
        <v>40208977.310000002</v>
      </c>
    </row>
    <row r="39" spans="2:9">
      <c r="B39" s="57"/>
      <c r="C39" s="18" t="s">
        <v>39</v>
      </c>
      <c r="D39" s="21"/>
      <c r="E39" s="21">
        <v>0</v>
      </c>
      <c r="F39" s="21">
        <f t="shared" si="9"/>
        <v>0</v>
      </c>
      <c r="G39" s="21"/>
      <c r="H39" s="21"/>
      <c r="I39" s="22">
        <f t="shared" si="10"/>
        <v>0</v>
      </c>
    </row>
    <row r="40" spans="2:9">
      <c r="B40" s="17"/>
      <c r="C40" s="18" t="s">
        <v>40</v>
      </c>
      <c r="D40" s="19">
        <v>30315184.84</v>
      </c>
      <c r="E40" s="20">
        <v>525983178.3300001</v>
      </c>
      <c r="F40" s="21">
        <f t="shared" si="9"/>
        <v>556298363.17000008</v>
      </c>
      <c r="G40" s="19">
        <v>556240363.17000008</v>
      </c>
      <c r="H40" s="20">
        <v>556240363.17000008</v>
      </c>
      <c r="I40" s="22">
        <f t="shared" si="10"/>
        <v>58000</v>
      </c>
    </row>
    <row r="41" spans="2:9">
      <c r="B41" s="17"/>
      <c r="C41" s="18" t="s">
        <v>41</v>
      </c>
      <c r="D41" s="19">
        <v>511150399.93000007</v>
      </c>
      <c r="E41" s="20">
        <v>-13429998.269999862</v>
      </c>
      <c r="F41" s="21">
        <f t="shared" si="9"/>
        <v>497720401.66000021</v>
      </c>
      <c r="G41" s="19">
        <v>495481745.24000025</v>
      </c>
      <c r="H41" s="20">
        <v>492802283.83000004</v>
      </c>
      <c r="I41" s="22">
        <f t="shared" si="10"/>
        <v>2238656.4199999571</v>
      </c>
    </row>
    <row r="42" spans="2:9">
      <c r="B42" s="17"/>
      <c r="C42" s="18" t="s">
        <v>42</v>
      </c>
      <c r="D42" s="19">
        <v>48906251.420000009</v>
      </c>
      <c r="E42" s="20">
        <v>208377124.57999992</v>
      </c>
      <c r="F42" s="21">
        <f t="shared" si="9"/>
        <v>257283375.99999994</v>
      </c>
      <c r="G42" s="19">
        <v>236747262.42999989</v>
      </c>
      <c r="H42" s="20">
        <v>222049278.19999993</v>
      </c>
      <c r="I42" s="22">
        <f t="shared" si="10"/>
        <v>20536113.570000052</v>
      </c>
    </row>
    <row r="43" spans="2:9">
      <c r="B43" s="17"/>
      <c r="C43" s="18" t="s">
        <v>43</v>
      </c>
      <c r="D43" s="19">
        <v>1018635927.1399997</v>
      </c>
      <c r="E43" s="20">
        <v>233139006.57999957</v>
      </c>
      <c r="F43" s="21">
        <f t="shared" si="9"/>
        <v>1251774933.7199993</v>
      </c>
      <c r="G43" s="19">
        <v>1251752857.3499994</v>
      </c>
      <c r="H43" s="20">
        <v>1251212690.9599996</v>
      </c>
      <c r="I43" s="22">
        <f t="shared" si="10"/>
        <v>22076.369999885559</v>
      </c>
    </row>
    <row r="44" spans="2:9" ht="4.5" customHeight="1">
      <c r="B44" s="17"/>
      <c r="C44" s="18"/>
      <c r="D44" s="21"/>
      <c r="E44" s="21"/>
      <c r="F44" s="21"/>
      <c r="G44" s="21"/>
      <c r="H44" s="21"/>
      <c r="I44" s="22"/>
    </row>
    <row r="45" spans="2:9">
      <c r="B45" s="54" t="s">
        <v>44</v>
      </c>
      <c r="C45" s="55"/>
      <c r="D45" s="15">
        <f t="shared" ref="D45:I45" si="11">SUM(D46:D54)</f>
        <v>14400797933.559994</v>
      </c>
      <c r="E45" s="15">
        <f t="shared" si="11"/>
        <v>2772825657.8199911</v>
      </c>
      <c r="F45" s="15">
        <f t="shared" si="11"/>
        <v>17173623591.379984</v>
      </c>
      <c r="G45" s="15">
        <f t="shared" si="11"/>
        <v>17145393507.259987</v>
      </c>
      <c r="H45" s="15">
        <f t="shared" si="11"/>
        <v>17120871517.789988</v>
      </c>
      <c r="I45" s="16">
        <f t="shared" si="11"/>
        <v>28230084.119997501</v>
      </c>
    </row>
    <row r="46" spans="2:9">
      <c r="B46" s="17"/>
      <c r="C46" s="18" t="s">
        <v>45</v>
      </c>
      <c r="D46" s="19">
        <v>12680885785.119993</v>
      </c>
      <c r="E46" s="20">
        <v>1711670395.8499908</v>
      </c>
      <c r="F46" s="21">
        <f t="shared" ref="F46:F54" si="12">D46+E46</f>
        <v>14392556180.969984</v>
      </c>
      <c r="G46" s="19">
        <v>14388532942.079987</v>
      </c>
      <c r="H46" s="20">
        <v>14368167183.939987</v>
      </c>
      <c r="I46" s="22">
        <f t="shared" ref="I46:I54" si="13">F46-G46</f>
        <v>4023238.8899974823</v>
      </c>
    </row>
    <row r="47" spans="2:9">
      <c r="B47" s="17"/>
      <c r="C47" s="18" t="s">
        <v>46</v>
      </c>
      <c r="D47" s="19"/>
      <c r="E47" s="20">
        <v>0</v>
      </c>
      <c r="F47" s="21">
        <f t="shared" si="12"/>
        <v>0</v>
      </c>
      <c r="G47" s="19"/>
      <c r="H47" s="20"/>
      <c r="I47" s="22">
        <f t="shared" si="13"/>
        <v>0</v>
      </c>
    </row>
    <row r="48" spans="2:9">
      <c r="B48" s="17"/>
      <c r="C48" s="18" t="s">
        <v>47</v>
      </c>
      <c r="D48" s="19">
        <v>461848688.68000001</v>
      </c>
      <c r="E48" s="20">
        <v>336741562.99000007</v>
      </c>
      <c r="F48" s="21">
        <f t="shared" si="12"/>
        <v>798590251.67000008</v>
      </c>
      <c r="G48" s="19">
        <v>798590251.67000008</v>
      </c>
      <c r="H48" s="20">
        <v>798265551.67000008</v>
      </c>
      <c r="I48" s="22">
        <f t="shared" si="13"/>
        <v>0</v>
      </c>
    </row>
    <row r="49" spans="2:9">
      <c r="B49" s="17"/>
      <c r="C49" s="18" t="s">
        <v>48</v>
      </c>
      <c r="D49" s="19">
        <v>1134247222.76</v>
      </c>
      <c r="E49" s="20">
        <v>722264501.73000026</v>
      </c>
      <c r="F49" s="21">
        <f t="shared" si="12"/>
        <v>1856511724.4900002</v>
      </c>
      <c r="G49" s="19">
        <v>1832304879.2600002</v>
      </c>
      <c r="H49" s="20">
        <v>1828473347.9300001</v>
      </c>
      <c r="I49" s="22">
        <f t="shared" si="13"/>
        <v>24206845.230000019</v>
      </c>
    </row>
    <row r="50" spans="2:9">
      <c r="B50" s="17"/>
      <c r="C50" s="18" t="s">
        <v>49</v>
      </c>
      <c r="D50" s="19">
        <v>101531937</v>
      </c>
      <c r="E50" s="20">
        <v>-9784202.7500000149</v>
      </c>
      <c r="F50" s="21">
        <f t="shared" si="12"/>
        <v>91747734.249999985</v>
      </c>
      <c r="G50" s="19">
        <v>91747734.249999985</v>
      </c>
      <c r="H50" s="20">
        <v>91747734.249999985</v>
      </c>
      <c r="I50" s="22">
        <f t="shared" si="13"/>
        <v>0</v>
      </c>
    </row>
    <row r="51" spans="2:9">
      <c r="B51" s="23"/>
      <c r="C51" s="24" t="s">
        <v>50</v>
      </c>
      <c r="D51" s="25">
        <v>22284300</v>
      </c>
      <c r="E51" s="26">
        <v>11933400</v>
      </c>
      <c r="F51" s="27">
        <f t="shared" si="12"/>
        <v>34217700</v>
      </c>
      <c r="G51" s="25">
        <v>34217700</v>
      </c>
      <c r="H51" s="26">
        <v>34217700</v>
      </c>
      <c r="I51" s="28">
        <f t="shared" si="13"/>
        <v>0</v>
      </c>
    </row>
    <row r="52" spans="2:9">
      <c r="B52" s="29"/>
      <c r="C52" s="30" t="s">
        <v>51</v>
      </c>
      <c r="D52" s="31"/>
      <c r="E52" s="32">
        <v>0</v>
      </c>
      <c r="F52" s="33">
        <f t="shared" si="12"/>
        <v>0</v>
      </c>
      <c r="G52" s="31"/>
      <c r="H52" s="32"/>
      <c r="I52" s="34">
        <f t="shared" si="13"/>
        <v>0</v>
      </c>
    </row>
    <row r="53" spans="2:9">
      <c r="B53" s="17"/>
      <c r="C53" s="18" t="s">
        <v>52</v>
      </c>
      <c r="D53" s="19"/>
      <c r="E53" s="20">
        <v>0</v>
      </c>
      <c r="F53" s="21">
        <f t="shared" si="12"/>
        <v>0</v>
      </c>
      <c r="G53" s="19"/>
      <c r="H53" s="20"/>
      <c r="I53" s="22">
        <f t="shared" si="13"/>
        <v>0</v>
      </c>
    </row>
    <row r="54" spans="2:9">
      <c r="B54" s="17"/>
      <c r="C54" s="18" t="s">
        <v>53</v>
      </c>
      <c r="D54" s="19"/>
      <c r="E54" s="20">
        <v>0</v>
      </c>
      <c r="F54" s="21">
        <f t="shared" si="12"/>
        <v>0</v>
      </c>
      <c r="G54" s="19"/>
      <c r="H54" s="20"/>
      <c r="I54" s="22">
        <f t="shared" si="13"/>
        <v>0</v>
      </c>
    </row>
    <row r="55" spans="2:9" ht="5.25" customHeight="1">
      <c r="B55" s="17"/>
      <c r="C55" s="18"/>
      <c r="D55" s="21"/>
      <c r="E55" s="21"/>
      <c r="F55" s="21"/>
      <c r="G55" s="21"/>
      <c r="H55" s="21"/>
      <c r="I55" s="22"/>
    </row>
    <row r="56" spans="2:9">
      <c r="B56" s="54" t="s">
        <v>54</v>
      </c>
      <c r="C56" s="55"/>
      <c r="D56" s="15">
        <f t="shared" ref="D56:I56" si="14">SUM(D57:D65)</f>
        <v>109325081.54000001</v>
      </c>
      <c r="E56" s="15">
        <f t="shared" si="14"/>
        <v>732633144.92999995</v>
      </c>
      <c r="F56" s="15">
        <f t="shared" si="14"/>
        <v>841958226.47000003</v>
      </c>
      <c r="G56" s="15">
        <f t="shared" si="14"/>
        <v>545553282.71999991</v>
      </c>
      <c r="H56" s="15">
        <f t="shared" si="14"/>
        <v>529597357.52999997</v>
      </c>
      <c r="I56" s="16">
        <f t="shared" si="14"/>
        <v>296404943.75000012</v>
      </c>
    </row>
    <row r="57" spans="2:9">
      <c r="B57" s="17"/>
      <c r="C57" s="18" t="s">
        <v>55</v>
      </c>
      <c r="D57" s="19">
        <v>11709685.029999999</v>
      </c>
      <c r="E57" s="20">
        <v>131341831.18000004</v>
      </c>
      <c r="F57" s="21">
        <f t="shared" ref="F57:F65" si="15">D57+E57</f>
        <v>143051516.21000004</v>
      </c>
      <c r="G57" s="19">
        <v>110760315.91999999</v>
      </c>
      <c r="H57" s="20">
        <v>109430757.72999997</v>
      </c>
      <c r="I57" s="22">
        <f t="shared" ref="I57:I65" si="16">F57-G57</f>
        <v>32291200.290000051</v>
      </c>
    </row>
    <row r="58" spans="2:9">
      <c r="B58" s="17"/>
      <c r="C58" s="18" t="s">
        <v>56</v>
      </c>
      <c r="D58" s="19">
        <v>1517084.76</v>
      </c>
      <c r="E58" s="20">
        <v>14486991.200000001</v>
      </c>
      <c r="F58" s="21">
        <f t="shared" si="15"/>
        <v>16004075.960000001</v>
      </c>
      <c r="G58" s="19">
        <v>11433567.629999999</v>
      </c>
      <c r="H58" s="20">
        <v>11433567.629999999</v>
      </c>
      <c r="I58" s="22">
        <f t="shared" si="16"/>
        <v>4570508.3300000019</v>
      </c>
    </row>
    <row r="59" spans="2:9">
      <c r="B59" s="17"/>
      <c r="C59" s="18" t="s">
        <v>57</v>
      </c>
      <c r="D59" s="19">
        <v>1009502.34</v>
      </c>
      <c r="E59" s="20">
        <v>436830.4099999998</v>
      </c>
      <c r="F59" s="21">
        <f t="shared" si="15"/>
        <v>1446332.7499999998</v>
      </c>
      <c r="G59" s="19">
        <v>889068.07000000007</v>
      </c>
      <c r="H59" s="20">
        <v>889068.07000000007</v>
      </c>
      <c r="I59" s="22">
        <f t="shared" si="16"/>
        <v>557264.6799999997</v>
      </c>
    </row>
    <row r="60" spans="2:9">
      <c r="B60" s="17"/>
      <c r="C60" s="18" t="s">
        <v>58</v>
      </c>
      <c r="D60" s="19">
        <v>3866388.51</v>
      </c>
      <c r="E60" s="20">
        <v>179788549.06</v>
      </c>
      <c r="F60" s="21">
        <f t="shared" si="15"/>
        <v>183654937.56999999</v>
      </c>
      <c r="G60" s="19">
        <v>100589516.92</v>
      </c>
      <c r="H60" s="20">
        <v>91880529.99000001</v>
      </c>
      <c r="I60" s="22">
        <f t="shared" si="16"/>
        <v>83065420.649999991</v>
      </c>
    </row>
    <row r="61" spans="2:9">
      <c r="B61" s="17"/>
      <c r="C61" s="18" t="s">
        <v>59</v>
      </c>
      <c r="D61" s="19">
        <v>0</v>
      </c>
      <c r="E61" s="20">
        <v>5996738.8799999999</v>
      </c>
      <c r="F61" s="21">
        <f t="shared" si="15"/>
        <v>5996738.8799999999</v>
      </c>
      <c r="G61" s="19">
        <v>5996738.8799999999</v>
      </c>
      <c r="H61" s="20">
        <v>5996738.8799999999</v>
      </c>
      <c r="I61" s="22">
        <f t="shared" si="16"/>
        <v>0</v>
      </c>
    </row>
    <row r="62" spans="2:9">
      <c r="B62" s="17"/>
      <c r="C62" s="18" t="s">
        <v>60</v>
      </c>
      <c r="D62" s="19">
        <v>90769802.790000007</v>
      </c>
      <c r="E62" s="20">
        <v>304798839.03000003</v>
      </c>
      <c r="F62" s="21">
        <f t="shared" si="15"/>
        <v>395568641.82000005</v>
      </c>
      <c r="G62" s="19">
        <v>219648092.01999998</v>
      </c>
      <c r="H62" s="20">
        <v>213730711.95000002</v>
      </c>
      <c r="I62" s="22">
        <f t="shared" si="16"/>
        <v>175920549.80000007</v>
      </c>
    </row>
    <row r="63" spans="2:9">
      <c r="B63" s="17"/>
      <c r="C63" s="18" t="s">
        <v>61</v>
      </c>
      <c r="D63" s="19">
        <v>382618.11</v>
      </c>
      <c r="E63" s="20">
        <v>807541.89</v>
      </c>
      <c r="F63" s="21">
        <f t="shared" si="15"/>
        <v>1190160</v>
      </c>
      <c r="G63" s="19">
        <v>1190160</v>
      </c>
      <c r="H63" s="20">
        <v>1190160</v>
      </c>
      <c r="I63" s="22">
        <f t="shared" si="16"/>
        <v>0</v>
      </c>
    </row>
    <row r="64" spans="2:9">
      <c r="B64" s="17"/>
      <c r="C64" s="18" t="s">
        <v>62</v>
      </c>
      <c r="D64" s="19"/>
      <c r="E64" s="20">
        <v>0</v>
      </c>
      <c r="F64" s="21">
        <f t="shared" si="15"/>
        <v>0</v>
      </c>
      <c r="G64" s="19"/>
      <c r="H64" s="20"/>
      <c r="I64" s="22">
        <f t="shared" si="16"/>
        <v>0</v>
      </c>
    </row>
    <row r="65" spans="2:9">
      <c r="B65" s="17"/>
      <c r="C65" s="18" t="s">
        <v>63</v>
      </c>
      <c r="D65" s="19">
        <v>70000</v>
      </c>
      <c r="E65" s="20">
        <v>94975823.280000001</v>
      </c>
      <c r="F65" s="21">
        <f t="shared" si="15"/>
        <v>95045823.280000001</v>
      </c>
      <c r="G65" s="19">
        <v>95045823.280000001</v>
      </c>
      <c r="H65" s="20">
        <v>95045823.280000001</v>
      </c>
      <c r="I65" s="22">
        <f t="shared" si="16"/>
        <v>0</v>
      </c>
    </row>
    <row r="66" spans="2:9" ht="5.25" customHeight="1">
      <c r="B66" s="17"/>
      <c r="C66" s="18"/>
      <c r="D66" s="21"/>
      <c r="E66" s="21"/>
      <c r="F66" s="21"/>
      <c r="G66" s="21"/>
      <c r="H66" s="21"/>
      <c r="I66" s="22"/>
    </row>
    <row r="67" spans="2:9">
      <c r="B67" s="54" t="s">
        <v>64</v>
      </c>
      <c r="C67" s="55"/>
      <c r="D67" s="15">
        <f t="shared" ref="D67:I67" si="17">SUM(D68:D70)</f>
        <v>566248612.09000003</v>
      </c>
      <c r="E67" s="15">
        <f t="shared" si="17"/>
        <v>-233996962.89000002</v>
      </c>
      <c r="F67" s="15">
        <f t="shared" si="17"/>
        <v>332251649.20000005</v>
      </c>
      <c r="G67" s="15">
        <f t="shared" si="17"/>
        <v>205383264.18000004</v>
      </c>
      <c r="H67" s="15">
        <f t="shared" si="17"/>
        <v>205383264.18000004</v>
      </c>
      <c r="I67" s="16">
        <f t="shared" si="17"/>
        <v>126868385.01999998</v>
      </c>
    </row>
    <row r="68" spans="2:9">
      <c r="B68" s="17"/>
      <c r="C68" s="18" t="s">
        <v>65</v>
      </c>
      <c r="D68" s="19">
        <v>0</v>
      </c>
      <c r="E68" s="20">
        <v>208590062.28000003</v>
      </c>
      <c r="F68" s="21">
        <f t="shared" ref="F68:F70" si="18">D68+E68</f>
        <v>208590062.28000003</v>
      </c>
      <c r="G68" s="19">
        <v>141756900.80000004</v>
      </c>
      <c r="H68" s="20">
        <v>141756900.80000004</v>
      </c>
      <c r="I68" s="22">
        <f t="shared" ref="I68:I70" si="19">F68-G68</f>
        <v>66833161.479999989</v>
      </c>
    </row>
    <row r="69" spans="2:9">
      <c r="B69" s="17"/>
      <c r="C69" s="18" t="s">
        <v>66</v>
      </c>
      <c r="D69" s="19">
        <v>451248612.09000003</v>
      </c>
      <c r="E69" s="20">
        <v>-432763589.53000003</v>
      </c>
      <c r="F69" s="21">
        <f t="shared" si="18"/>
        <v>18485022.560000002</v>
      </c>
      <c r="G69" s="19">
        <v>17943762.510000002</v>
      </c>
      <c r="H69" s="20">
        <v>17943762.510000002</v>
      </c>
      <c r="I69" s="22">
        <f t="shared" si="19"/>
        <v>541260.05000000075</v>
      </c>
    </row>
    <row r="70" spans="2:9">
      <c r="B70" s="17"/>
      <c r="C70" s="18" t="s">
        <v>67</v>
      </c>
      <c r="D70" s="19">
        <v>115000000</v>
      </c>
      <c r="E70" s="20">
        <v>-9823435.6400000155</v>
      </c>
      <c r="F70" s="21">
        <f t="shared" si="18"/>
        <v>105176564.35999998</v>
      </c>
      <c r="G70" s="19">
        <v>45682600.869999997</v>
      </c>
      <c r="H70" s="35">
        <v>45682600.869999997</v>
      </c>
      <c r="I70" s="22">
        <f t="shared" si="19"/>
        <v>59493963.489999987</v>
      </c>
    </row>
    <row r="71" spans="2:9" ht="4.5" customHeight="1">
      <c r="B71" s="17"/>
      <c r="C71" s="18"/>
      <c r="D71" s="21"/>
      <c r="E71" s="21"/>
      <c r="F71" s="21"/>
      <c r="G71" s="21"/>
      <c r="H71" s="21"/>
      <c r="I71" s="36"/>
    </row>
    <row r="72" spans="2:9">
      <c r="B72" s="54" t="s">
        <v>68</v>
      </c>
      <c r="C72" s="55"/>
      <c r="D72" s="15">
        <f t="shared" ref="D72:I72" si="20">SUM(D73+D74+D75+D76+D77+D79+D80)</f>
        <v>454331087.76999998</v>
      </c>
      <c r="E72" s="15">
        <f t="shared" si="20"/>
        <v>275684400.2100001</v>
      </c>
      <c r="F72" s="15">
        <f t="shared" si="20"/>
        <v>730015487.98000002</v>
      </c>
      <c r="G72" s="15">
        <f t="shared" si="20"/>
        <v>730015487.98000002</v>
      </c>
      <c r="H72" s="15">
        <f t="shared" si="20"/>
        <v>729071404.38000011</v>
      </c>
      <c r="I72" s="15">
        <f t="shared" si="20"/>
        <v>0</v>
      </c>
    </row>
    <row r="73" spans="2:9">
      <c r="B73" s="17"/>
      <c r="C73" s="18" t="s">
        <v>69</v>
      </c>
      <c r="D73" s="19"/>
      <c r="E73" s="19">
        <v>0</v>
      </c>
      <c r="F73" s="21">
        <f t="shared" ref="F73:F80" si="21">D73+E73</f>
        <v>0</v>
      </c>
      <c r="G73" s="19"/>
      <c r="H73" s="19"/>
      <c r="I73" s="22">
        <f t="shared" ref="I73:I80" si="22">F73-G73</f>
        <v>0</v>
      </c>
    </row>
    <row r="74" spans="2:9">
      <c r="B74" s="17"/>
      <c r="C74" s="18" t="s">
        <v>70</v>
      </c>
      <c r="D74" s="19">
        <v>53003215.75</v>
      </c>
      <c r="E74" s="20">
        <v>223815321.06000006</v>
      </c>
      <c r="F74" s="21">
        <f t="shared" si="21"/>
        <v>276818536.81000006</v>
      </c>
      <c r="G74" s="37">
        <v>276818536.81000006</v>
      </c>
      <c r="H74" s="20">
        <v>275874453.21000004</v>
      </c>
      <c r="I74" s="22">
        <f t="shared" si="22"/>
        <v>0</v>
      </c>
    </row>
    <row r="75" spans="2:9">
      <c r="B75" s="17"/>
      <c r="C75" s="18" t="s">
        <v>71</v>
      </c>
      <c r="D75" s="19"/>
      <c r="E75" s="19">
        <v>0</v>
      </c>
      <c r="F75" s="21">
        <f t="shared" si="21"/>
        <v>0</v>
      </c>
      <c r="G75" s="19"/>
      <c r="H75" s="19"/>
      <c r="I75" s="22">
        <f t="shared" si="22"/>
        <v>0</v>
      </c>
    </row>
    <row r="76" spans="2:9">
      <c r="B76" s="17"/>
      <c r="C76" s="18" t="s">
        <v>72</v>
      </c>
      <c r="D76" s="19"/>
      <c r="E76" s="19">
        <v>0</v>
      </c>
      <c r="F76" s="21">
        <f t="shared" si="21"/>
        <v>0</v>
      </c>
      <c r="G76" s="19"/>
      <c r="H76" s="19"/>
      <c r="I76" s="22">
        <f t="shared" si="22"/>
        <v>0</v>
      </c>
    </row>
    <row r="77" spans="2:9">
      <c r="B77" s="17"/>
      <c r="C77" s="18" t="s">
        <v>73</v>
      </c>
      <c r="D77" s="19">
        <v>401327872.01999998</v>
      </c>
      <c r="E77" s="19">
        <v>51869079.150000036</v>
      </c>
      <c r="F77" s="21">
        <f t="shared" si="21"/>
        <v>453196951.17000002</v>
      </c>
      <c r="G77" s="19">
        <v>453196951.17000002</v>
      </c>
      <c r="H77" s="19">
        <v>453196951.17000002</v>
      </c>
      <c r="I77" s="22">
        <f t="shared" si="22"/>
        <v>0</v>
      </c>
    </row>
    <row r="78" spans="2:9">
      <c r="B78" s="17"/>
      <c r="C78" s="18" t="s">
        <v>74</v>
      </c>
      <c r="D78" s="19"/>
      <c r="E78" s="19">
        <v>0</v>
      </c>
      <c r="F78" s="21">
        <f t="shared" si="21"/>
        <v>0</v>
      </c>
      <c r="G78" s="19"/>
      <c r="H78" s="19"/>
      <c r="I78" s="22">
        <f t="shared" si="22"/>
        <v>0</v>
      </c>
    </row>
    <row r="79" spans="2:9">
      <c r="B79" s="17"/>
      <c r="C79" s="18" t="s">
        <v>75</v>
      </c>
      <c r="D79" s="19"/>
      <c r="E79" s="19">
        <v>0</v>
      </c>
      <c r="F79" s="21">
        <f t="shared" si="21"/>
        <v>0</v>
      </c>
      <c r="G79" s="19"/>
      <c r="H79" s="19"/>
      <c r="I79" s="22">
        <f t="shared" si="22"/>
        <v>0</v>
      </c>
    </row>
    <row r="80" spans="2:9">
      <c r="B80" s="17"/>
      <c r="C80" s="18" t="s">
        <v>76</v>
      </c>
      <c r="D80" s="19"/>
      <c r="E80" s="19">
        <v>0</v>
      </c>
      <c r="F80" s="21">
        <f t="shared" si="21"/>
        <v>0</v>
      </c>
      <c r="G80" s="19"/>
      <c r="H80" s="19"/>
      <c r="I80" s="22">
        <f t="shared" si="22"/>
        <v>0</v>
      </c>
    </row>
    <row r="81" spans="2:9" ht="5.25" customHeight="1">
      <c r="B81" s="17"/>
      <c r="C81" s="18"/>
      <c r="D81" s="21"/>
      <c r="E81" s="21"/>
      <c r="F81" s="21"/>
      <c r="G81" s="21"/>
      <c r="H81" s="21"/>
      <c r="I81" s="22"/>
    </row>
    <row r="82" spans="2:9">
      <c r="B82" s="54" t="s">
        <v>77</v>
      </c>
      <c r="C82" s="55"/>
      <c r="D82" s="15">
        <f t="shared" ref="D82:I82" si="23">SUM(D83:D85)</f>
        <v>6940093159</v>
      </c>
      <c r="E82" s="15">
        <f t="shared" ref="E82:H82" si="24">SUM(E83:E85)</f>
        <v>692960115.85999775</v>
      </c>
      <c r="F82" s="15">
        <f t="shared" si="24"/>
        <v>7633053274.8599977</v>
      </c>
      <c r="G82" s="15">
        <f t="shared" si="24"/>
        <v>7630994403.5299978</v>
      </c>
      <c r="H82" s="15">
        <f t="shared" si="24"/>
        <v>7010177261.0999994</v>
      </c>
      <c r="I82" s="16">
        <f t="shared" si="23"/>
        <v>2058871.3299999237</v>
      </c>
    </row>
    <row r="83" spans="2:9">
      <c r="B83" s="17"/>
      <c r="C83" s="18" t="s">
        <v>78</v>
      </c>
      <c r="D83" s="38">
        <v>6940093159</v>
      </c>
      <c r="E83" s="20">
        <v>692960115.85999775</v>
      </c>
      <c r="F83" s="21">
        <f t="shared" ref="F83:F85" si="25">D83+E83</f>
        <v>7633053274.8599977</v>
      </c>
      <c r="G83" s="19">
        <v>7630994403.5299978</v>
      </c>
      <c r="H83" s="20">
        <v>7010177261.0999994</v>
      </c>
      <c r="I83" s="22">
        <f t="shared" ref="I83:I85" si="26">F83-G83</f>
        <v>2058871.3299999237</v>
      </c>
    </row>
    <row r="84" spans="2:9">
      <c r="B84" s="17"/>
      <c r="C84" s="18" t="s">
        <v>79</v>
      </c>
      <c r="D84" s="19"/>
      <c r="E84" s="19">
        <v>0</v>
      </c>
      <c r="F84" s="21">
        <f t="shared" si="25"/>
        <v>0</v>
      </c>
      <c r="G84" s="19"/>
      <c r="H84" s="19"/>
      <c r="I84" s="22">
        <f t="shared" si="26"/>
        <v>0</v>
      </c>
    </row>
    <row r="85" spans="2:9">
      <c r="B85" s="17"/>
      <c r="C85" s="18" t="s">
        <v>80</v>
      </c>
      <c r="D85" s="19"/>
      <c r="E85" s="19">
        <v>0</v>
      </c>
      <c r="F85" s="21">
        <f t="shared" si="25"/>
        <v>0</v>
      </c>
      <c r="G85" s="19"/>
      <c r="H85" s="19"/>
      <c r="I85" s="22">
        <f t="shared" si="26"/>
        <v>0</v>
      </c>
    </row>
    <row r="86" spans="2:9" ht="4.5" customHeight="1">
      <c r="B86" s="17"/>
      <c r="C86" s="18"/>
      <c r="D86" s="21"/>
      <c r="E86" s="21"/>
      <c r="F86" s="21"/>
      <c r="G86" s="21"/>
      <c r="H86" s="21"/>
      <c r="I86" s="22"/>
    </row>
    <row r="87" spans="2:9">
      <c r="B87" s="54" t="s">
        <v>81</v>
      </c>
      <c r="C87" s="55"/>
      <c r="D87" s="15">
        <f t="shared" ref="D87:I87" si="27">SUM(D88:D94)</f>
        <v>4073334016.9099998</v>
      </c>
      <c r="E87" s="15">
        <f t="shared" si="27"/>
        <v>12148417708.640001</v>
      </c>
      <c r="F87" s="15">
        <f t="shared" si="27"/>
        <v>16221751725.550001</v>
      </c>
      <c r="G87" s="15">
        <f t="shared" si="27"/>
        <v>16221751725.550001</v>
      </c>
      <c r="H87" s="15">
        <f t="shared" si="27"/>
        <v>16220998565.710001</v>
      </c>
      <c r="I87" s="16">
        <f t="shared" si="27"/>
        <v>0</v>
      </c>
    </row>
    <row r="88" spans="2:9">
      <c r="B88" s="17"/>
      <c r="C88" s="18" t="s">
        <v>82</v>
      </c>
      <c r="D88" s="19">
        <v>1413029403.0099998</v>
      </c>
      <c r="E88" s="20">
        <v>12744273143.76</v>
      </c>
      <c r="F88" s="21">
        <f t="shared" ref="F88:F94" si="28">D88+E88</f>
        <v>14157302546.77</v>
      </c>
      <c r="G88" s="19">
        <v>14157302546.77</v>
      </c>
      <c r="H88" s="20">
        <v>14157302546.77</v>
      </c>
      <c r="I88" s="22">
        <f t="shared" ref="I88:I94" si="29">F88-G88</f>
        <v>0</v>
      </c>
    </row>
    <row r="89" spans="2:9">
      <c r="B89" s="17"/>
      <c r="C89" s="18" t="s">
        <v>83</v>
      </c>
      <c r="D89" s="19">
        <v>1660253841.0599997</v>
      </c>
      <c r="E89" s="20">
        <v>-105046096.67999983</v>
      </c>
      <c r="F89" s="21">
        <f t="shared" si="28"/>
        <v>1555207744.3799999</v>
      </c>
      <c r="G89" s="19">
        <v>1555207744.3799999</v>
      </c>
      <c r="H89" s="20">
        <v>1555207744.3799999</v>
      </c>
      <c r="I89" s="22">
        <f t="shared" si="29"/>
        <v>0</v>
      </c>
    </row>
    <row r="90" spans="2:9">
      <c r="B90" s="17"/>
      <c r="C90" s="18" t="s">
        <v>84</v>
      </c>
      <c r="D90" s="19"/>
      <c r="E90" s="20">
        <v>0</v>
      </c>
      <c r="F90" s="21">
        <f t="shared" si="28"/>
        <v>0</v>
      </c>
      <c r="G90" s="19"/>
      <c r="H90" s="20"/>
      <c r="I90" s="22">
        <f t="shared" si="29"/>
        <v>0</v>
      </c>
    </row>
    <row r="91" spans="2:9">
      <c r="B91" s="17"/>
      <c r="C91" s="18" t="s">
        <v>85</v>
      </c>
      <c r="D91" s="19"/>
      <c r="E91" s="20">
        <v>0</v>
      </c>
      <c r="F91" s="21">
        <f t="shared" si="28"/>
        <v>0</v>
      </c>
      <c r="G91" s="19"/>
      <c r="H91" s="20"/>
      <c r="I91" s="22">
        <f t="shared" si="29"/>
        <v>0</v>
      </c>
    </row>
    <row r="92" spans="2:9">
      <c r="B92" s="17"/>
      <c r="C92" s="18" t="s">
        <v>86</v>
      </c>
      <c r="D92" s="19"/>
      <c r="E92" s="20">
        <v>0</v>
      </c>
      <c r="F92" s="21">
        <f t="shared" si="28"/>
        <v>0</v>
      </c>
      <c r="G92" s="19"/>
      <c r="H92" s="20"/>
      <c r="I92" s="22">
        <f t="shared" si="29"/>
        <v>0</v>
      </c>
    </row>
    <row r="93" spans="2:9">
      <c r="B93" s="17"/>
      <c r="C93" s="18" t="s">
        <v>87</v>
      </c>
      <c r="D93" s="19"/>
      <c r="E93" s="20">
        <v>0</v>
      </c>
      <c r="F93" s="21">
        <f t="shared" si="28"/>
        <v>0</v>
      </c>
      <c r="G93" s="19"/>
      <c r="H93" s="20"/>
      <c r="I93" s="22">
        <f t="shared" si="29"/>
        <v>0</v>
      </c>
    </row>
    <row r="94" spans="2:9">
      <c r="B94" s="23"/>
      <c r="C94" s="24" t="s">
        <v>88</v>
      </c>
      <c r="D94" s="25">
        <v>1000050772.84</v>
      </c>
      <c r="E94" s="26">
        <v>-490809338.43999922</v>
      </c>
      <c r="F94" s="27">
        <f t="shared" si="28"/>
        <v>509241434.40000081</v>
      </c>
      <c r="G94" s="25">
        <v>509241434.40000081</v>
      </c>
      <c r="H94" s="26">
        <v>508488274.56000084</v>
      </c>
      <c r="I94" s="28">
        <f t="shared" si="29"/>
        <v>0</v>
      </c>
    </row>
    <row r="95" spans="2:9">
      <c r="B95" s="54" t="s">
        <v>89</v>
      </c>
      <c r="C95" s="55"/>
      <c r="D95" s="15">
        <f t="shared" ref="D95:I95" si="30">D97+D106+D118+D130+D140+D151+D156+D166+D171</f>
        <v>32882516518.000004</v>
      </c>
      <c r="E95" s="15">
        <f t="shared" si="30"/>
        <v>5056613722.3899994</v>
      </c>
      <c r="F95" s="15">
        <f t="shared" si="30"/>
        <v>37939130240.390007</v>
      </c>
      <c r="G95" s="15">
        <f t="shared" si="30"/>
        <v>36020426075.290001</v>
      </c>
      <c r="H95" s="15">
        <f t="shared" si="30"/>
        <v>36015983337.750008</v>
      </c>
      <c r="I95" s="15">
        <f t="shared" si="30"/>
        <v>1918704165.0999987</v>
      </c>
    </row>
    <row r="96" spans="2:9" ht="4.5" customHeight="1">
      <c r="B96" s="13"/>
      <c r="C96" s="14"/>
      <c r="D96" s="21"/>
      <c r="E96" s="21"/>
      <c r="F96" s="21"/>
      <c r="G96" s="21"/>
      <c r="H96" s="21"/>
      <c r="I96" s="22"/>
    </row>
    <row r="97" spans="2:9">
      <c r="B97" s="54" t="s">
        <v>90</v>
      </c>
      <c r="C97" s="55"/>
      <c r="D97" s="15">
        <f t="shared" ref="D97:I97" si="31">SUM(D98:D104)</f>
        <v>16096512873</v>
      </c>
      <c r="E97" s="15">
        <f t="shared" ref="E97:H97" si="32">SUM(E98:E104)</f>
        <v>1495250409.6000011</v>
      </c>
      <c r="F97" s="15">
        <f t="shared" si="32"/>
        <v>17591763282.600002</v>
      </c>
      <c r="G97" s="15">
        <f t="shared" si="32"/>
        <v>17591756282.600002</v>
      </c>
      <c r="H97" s="15">
        <f t="shared" si="32"/>
        <v>17591756282.600002</v>
      </c>
      <c r="I97" s="16">
        <f t="shared" si="31"/>
        <v>7000</v>
      </c>
    </row>
    <row r="98" spans="2:9">
      <c r="B98" s="17"/>
      <c r="C98" s="18" t="s">
        <v>15</v>
      </c>
      <c r="D98" s="19">
        <v>8072292444</v>
      </c>
      <c r="E98" s="20">
        <v>195907414.25000095</v>
      </c>
      <c r="F98" s="21">
        <f>D98+E98</f>
        <v>8268199858.250001</v>
      </c>
      <c r="G98" s="19">
        <v>8268196058.250001</v>
      </c>
      <c r="H98" s="20">
        <v>8268196058.250001</v>
      </c>
      <c r="I98" s="22">
        <f t="shared" ref="I98:I104" si="33">F98-G98</f>
        <v>3800</v>
      </c>
    </row>
    <row r="99" spans="2:9">
      <c r="B99" s="17"/>
      <c r="C99" s="18" t="s">
        <v>16</v>
      </c>
      <c r="D99" s="19">
        <v>14373733</v>
      </c>
      <c r="E99" s="20">
        <v>55073052.039999992</v>
      </c>
      <c r="F99" s="21">
        <f t="shared" ref="F99:F104" si="34">D99+E99</f>
        <v>69446785.039999992</v>
      </c>
      <c r="G99" s="19">
        <v>69446785.039999992</v>
      </c>
      <c r="H99" s="20">
        <v>69446785.039999992</v>
      </c>
      <c r="I99" s="22">
        <f t="shared" si="33"/>
        <v>0</v>
      </c>
    </row>
    <row r="100" spans="2:9">
      <c r="B100" s="17"/>
      <c r="C100" s="18" t="s">
        <v>17</v>
      </c>
      <c r="D100" s="19">
        <v>2636364240</v>
      </c>
      <c r="E100" s="20">
        <v>359342812.38999987</v>
      </c>
      <c r="F100" s="21">
        <f t="shared" si="34"/>
        <v>2995707052.3899999</v>
      </c>
      <c r="G100" s="19">
        <v>2995703852.3899999</v>
      </c>
      <c r="H100" s="20">
        <v>2995703852.3899999</v>
      </c>
      <c r="I100" s="22">
        <f t="shared" si="33"/>
        <v>3200</v>
      </c>
    </row>
    <row r="101" spans="2:9">
      <c r="B101" s="17"/>
      <c r="C101" s="18" t="s">
        <v>18</v>
      </c>
      <c r="D101" s="19">
        <v>1530434670</v>
      </c>
      <c r="E101" s="20">
        <v>135367380.63000011</v>
      </c>
      <c r="F101" s="21">
        <f t="shared" si="34"/>
        <v>1665802050.6300001</v>
      </c>
      <c r="G101" s="19">
        <v>1665802050.6300001</v>
      </c>
      <c r="H101" s="20">
        <v>1665802050.6300001</v>
      </c>
      <c r="I101" s="22">
        <f t="shared" si="33"/>
        <v>0</v>
      </c>
    </row>
    <row r="102" spans="2:9">
      <c r="B102" s="17"/>
      <c r="C102" s="18" t="s">
        <v>19</v>
      </c>
      <c r="D102" s="19">
        <v>2950131968</v>
      </c>
      <c r="E102" s="20">
        <v>626212698.99000025</v>
      </c>
      <c r="F102" s="21">
        <f t="shared" si="34"/>
        <v>3576344666.9900002</v>
      </c>
      <c r="G102" s="19">
        <v>3576344666.9900002</v>
      </c>
      <c r="H102" s="20">
        <v>3576344666.9900002</v>
      </c>
      <c r="I102" s="22">
        <f t="shared" si="33"/>
        <v>0</v>
      </c>
    </row>
    <row r="103" spans="2:9">
      <c r="B103" s="17"/>
      <c r="C103" s="18" t="s">
        <v>20</v>
      </c>
      <c r="D103" s="19"/>
      <c r="E103" s="20">
        <v>0</v>
      </c>
      <c r="F103" s="21">
        <f t="shared" si="34"/>
        <v>0</v>
      </c>
      <c r="G103" s="19"/>
      <c r="H103" s="20"/>
      <c r="I103" s="22">
        <f t="shared" si="33"/>
        <v>0</v>
      </c>
    </row>
    <row r="104" spans="2:9">
      <c r="B104" s="17"/>
      <c r="C104" s="18" t="s">
        <v>21</v>
      </c>
      <c r="D104" s="19">
        <v>892915818</v>
      </c>
      <c r="E104" s="20">
        <v>123347051.29999995</v>
      </c>
      <c r="F104" s="21">
        <f t="shared" si="34"/>
        <v>1016262869.3</v>
      </c>
      <c r="G104" s="19">
        <v>1016262869.3</v>
      </c>
      <c r="H104" s="20">
        <v>1016262869.3</v>
      </c>
      <c r="I104" s="22">
        <f t="shared" si="33"/>
        <v>0</v>
      </c>
    </row>
    <row r="105" spans="2:9" ht="4.5" customHeight="1">
      <c r="B105" s="17"/>
      <c r="C105" s="18"/>
      <c r="D105" s="21"/>
      <c r="E105" s="21">
        <v>0</v>
      </c>
      <c r="F105" s="21"/>
      <c r="G105" s="21"/>
      <c r="H105" s="21"/>
      <c r="I105" s="22"/>
    </row>
    <row r="106" spans="2:9">
      <c r="B106" s="54" t="s">
        <v>91</v>
      </c>
      <c r="C106" s="55"/>
      <c r="D106" s="15">
        <f t="shared" ref="D106:I106" si="35">SUM(D107:D116)</f>
        <v>101803910.3</v>
      </c>
      <c r="E106" s="15">
        <f t="shared" si="35"/>
        <v>128912497.38999997</v>
      </c>
      <c r="F106" s="15">
        <f t="shared" si="35"/>
        <v>230716407.69000003</v>
      </c>
      <c r="G106" s="15">
        <f t="shared" si="35"/>
        <v>185302181.90999997</v>
      </c>
      <c r="H106" s="15">
        <f t="shared" si="35"/>
        <v>184788188.22999999</v>
      </c>
      <c r="I106" s="16">
        <f t="shared" si="35"/>
        <v>45414225.780000024</v>
      </c>
    </row>
    <row r="107" spans="2:9">
      <c r="B107" s="57"/>
      <c r="C107" s="18" t="s">
        <v>23</v>
      </c>
      <c r="D107" s="19">
        <v>31043915</v>
      </c>
      <c r="E107" s="20">
        <v>57825276.359999985</v>
      </c>
      <c r="F107" s="21">
        <f>D107+E107</f>
        <v>88869191.359999985</v>
      </c>
      <c r="G107" s="19">
        <v>75278610.129999951</v>
      </c>
      <c r="H107" s="20">
        <v>75278610.129999951</v>
      </c>
      <c r="I107" s="22">
        <f t="shared" ref="I107:I116" si="36">F107-G107</f>
        <v>13590581.230000034</v>
      </c>
    </row>
    <row r="108" spans="2:9">
      <c r="B108" s="57"/>
      <c r="C108" s="18" t="s">
        <v>24</v>
      </c>
      <c r="D108" s="21"/>
      <c r="E108" s="21">
        <v>0</v>
      </c>
      <c r="F108" s="21"/>
      <c r="G108" s="21"/>
      <c r="H108" s="21"/>
      <c r="I108" s="22">
        <f t="shared" si="36"/>
        <v>0</v>
      </c>
    </row>
    <row r="109" spans="2:9">
      <c r="B109" s="17"/>
      <c r="C109" s="18" t="s">
        <v>25</v>
      </c>
      <c r="D109" s="19">
        <v>34345018</v>
      </c>
      <c r="E109" s="20">
        <v>2179451.4700000063</v>
      </c>
      <c r="F109" s="21">
        <f t="shared" ref="F109:F116" si="37">D109+E109</f>
        <v>36524469.470000006</v>
      </c>
      <c r="G109" s="19">
        <v>29882768.160000008</v>
      </c>
      <c r="H109" s="20">
        <v>29882768.160000008</v>
      </c>
      <c r="I109" s="22">
        <f t="shared" si="36"/>
        <v>6641701.3099999987</v>
      </c>
    </row>
    <row r="110" spans="2:9">
      <c r="B110" s="17"/>
      <c r="C110" s="18" t="s">
        <v>26</v>
      </c>
      <c r="D110" s="19">
        <v>0</v>
      </c>
      <c r="E110" s="20">
        <v>0</v>
      </c>
      <c r="F110" s="21">
        <f t="shared" si="37"/>
        <v>0</v>
      </c>
      <c r="G110" s="19">
        <v>0</v>
      </c>
      <c r="H110" s="20">
        <v>0</v>
      </c>
      <c r="I110" s="22">
        <f t="shared" si="36"/>
        <v>0</v>
      </c>
    </row>
    <row r="111" spans="2:9">
      <c r="B111" s="17"/>
      <c r="C111" s="18" t="s">
        <v>27</v>
      </c>
      <c r="D111" s="19">
        <v>1780250</v>
      </c>
      <c r="E111" s="20">
        <v>9973098.9300000016</v>
      </c>
      <c r="F111" s="21">
        <f t="shared" si="37"/>
        <v>11753348.930000002</v>
      </c>
      <c r="G111" s="19">
        <v>9964024.870000001</v>
      </c>
      <c r="H111" s="20">
        <v>9964024.870000001</v>
      </c>
      <c r="I111" s="22">
        <f t="shared" si="36"/>
        <v>1789324.0600000005</v>
      </c>
    </row>
    <row r="112" spans="2:9">
      <c r="B112" s="17"/>
      <c r="C112" s="18" t="s">
        <v>28</v>
      </c>
      <c r="D112" s="19">
        <v>18736161.850000001</v>
      </c>
      <c r="E112" s="20">
        <v>28304749.329999998</v>
      </c>
      <c r="F112" s="21">
        <f t="shared" si="37"/>
        <v>47040911.18</v>
      </c>
      <c r="G112" s="19">
        <v>44386027.43</v>
      </c>
      <c r="H112" s="20">
        <v>44386027.43</v>
      </c>
      <c r="I112" s="22">
        <f t="shared" si="36"/>
        <v>2654883.75</v>
      </c>
    </row>
    <row r="113" spans="2:9">
      <c r="B113" s="17"/>
      <c r="C113" s="18" t="s">
        <v>29</v>
      </c>
      <c r="D113" s="19">
        <v>3550672</v>
      </c>
      <c r="E113" s="20">
        <v>5557372.5499999989</v>
      </c>
      <c r="F113" s="21">
        <f t="shared" si="37"/>
        <v>9108044.5499999989</v>
      </c>
      <c r="G113" s="19">
        <v>8950944.5600000005</v>
      </c>
      <c r="H113" s="20">
        <v>8950944.5600000005</v>
      </c>
      <c r="I113" s="22">
        <f t="shared" si="36"/>
        <v>157099.98999999836</v>
      </c>
    </row>
    <row r="114" spans="2:9">
      <c r="B114" s="17"/>
      <c r="C114" s="18" t="s">
        <v>30</v>
      </c>
      <c r="D114" s="19">
        <v>3223468</v>
      </c>
      <c r="E114" s="20">
        <v>4319500.3499999996</v>
      </c>
      <c r="F114" s="21">
        <f t="shared" si="37"/>
        <v>7542968.3499999996</v>
      </c>
      <c r="G114" s="19">
        <v>2542526.42</v>
      </c>
      <c r="H114" s="20">
        <v>2028532.74</v>
      </c>
      <c r="I114" s="22">
        <f t="shared" si="36"/>
        <v>5000441.93</v>
      </c>
    </row>
    <row r="115" spans="2:9">
      <c r="B115" s="17"/>
      <c r="C115" s="18" t="s">
        <v>31</v>
      </c>
      <c r="D115" s="19">
        <v>6241492.4499999993</v>
      </c>
      <c r="E115" s="20">
        <v>15650124.379999999</v>
      </c>
      <c r="F115" s="21">
        <f t="shared" si="37"/>
        <v>21891616.829999998</v>
      </c>
      <c r="G115" s="19">
        <v>6831763.2999999998</v>
      </c>
      <c r="H115" s="20">
        <v>6831763.2999999998</v>
      </c>
      <c r="I115" s="22">
        <f t="shared" si="36"/>
        <v>15059853.529999997</v>
      </c>
    </row>
    <row r="116" spans="2:9">
      <c r="B116" s="17"/>
      <c r="C116" s="18" t="s">
        <v>32</v>
      </c>
      <c r="D116" s="19">
        <v>2882933</v>
      </c>
      <c r="E116" s="20">
        <v>5102924.0200000005</v>
      </c>
      <c r="F116" s="21">
        <f t="shared" si="37"/>
        <v>7985857.0200000005</v>
      </c>
      <c r="G116" s="19">
        <v>7465517.040000001</v>
      </c>
      <c r="H116" s="20">
        <v>7465517.040000001</v>
      </c>
      <c r="I116" s="22">
        <f t="shared" si="36"/>
        <v>520339.97999999952</v>
      </c>
    </row>
    <row r="117" spans="2:9" ht="4.5" customHeight="1">
      <c r="B117" s="17"/>
      <c r="C117" s="18"/>
      <c r="D117" s="21"/>
      <c r="E117" s="21"/>
      <c r="F117" s="21"/>
      <c r="G117" s="21"/>
      <c r="H117" s="21"/>
      <c r="I117" s="22"/>
    </row>
    <row r="118" spans="2:9">
      <c r="B118" s="54" t="s">
        <v>33</v>
      </c>
      <c r="C118" s="55"/>
      <c r="D118" s="15">
        <f t="shared" ref="D118:I118" si="38">SUM(D119:D128)</f>
        <v>497031016.35999995</v>
      </c>
      <c r="E118" s="15">
        <f t="shared" si="38"/>
        <v>585566479.82000005</v>
      </c>
      <c r="F118" s="15">
        <f t="shared" si="38"/>
        <v>1082597496.1800001</v>
      </c>
      <c r="G118" s="15">
        <f t="shared" si="38"/>
        <v>921599357.66000021</v>
      </c>
      <c r="H118" s="15">
        <f t="shared" si="38"/>
        <v>921477557.66000021</v>
      </c>
      <c r="I118" s="16">
        <f t="shared" si="38"/>
        <v>160998138.51999992</v>
      </c>
    </row>
    <row r="119" spans="2:9">
      <c r="B119" s="17"/>
      <c r="C119" s="18" t="s">
        <v>34</v>
      </c>
      <c r="D119" s="19">
        <v>379487022.14999998</v>
      </c>
      <c r="E119" s="20">
        <v>175971055.43999994</v>
      </c>
      <c r="F119" s="21">
        <f>D119+E119</f>
        <v>555458077.58999991</v>
      </c>
      <c r="G119" s="19">
        <v>480216327.39999998</v>
      </c>
      <c r="H119" s="20">
        <v>480216327.39999998</v>
      </c>
      <c r="I119" s="22">
        <f t="shared" ref="I119:I128" si="39">F119-G119</f>
        <v>75241750.189999938</v>
      </c>
    </row>
    <row r="120" spans="2:9">
      <c r="B120" s="17"/>
      <c r="C120" s="18" t="s">
        <v>35</v>
      </c>
      <c r="D120" s="19">
        <v>15238359</v>
      </c>
      <c r="E120" s="20">
        <v>39598101.439999998</v>
      </c>
      <c r="F120" s="21">
        <f t="shared" ref="F120:F128" si="40">D120+E120</f>
        <v>54836460.439999998</v>
      </c>
      <c r="G120" s="19">
        <v>42432883.349999994</v>
      </c>
      <c r="H120" s="20">
        <v>42432883.349999994</v>
      </c>
      <c r="I120" s="22">
        <f t="shared" si="39"/>
        <v>12403577.090000004</v>
      </c>
    </row>
    <row r="121" spans="2:9">
      <c r="B121" s="17"/>
      <c r="C121" s="18" t="s">
        <v>36</v>
      </c>
      <c r="D121" s="19">
        <v>34853841.659999996</v>
      </c>
      <c r="E121" s="20">
        <v>128188942.57999998</v>
      </c>
      <c r="F121" s="21">
        <f t="shared" si="40"/>
        <v>163042784.23999998</v>
      </c>
      <c r="G121" s="19">
        <v>104607112.45999998</v>
      </c>
      <c r="H121" s="20">
        <v>104485312.45999998</v>
      </c>
      <c r="I121" s="22">
        <f t="shared" si="39"/>
        <v>58435671.780000001</v>
      </c>
    </row>
    <row r="122" spans="2:9">
      <c r="B122" s="17"/>
      <c r="C122" s="18" t="s">
        <v>37</v>
      </c>
      <c r="D122" s="19">
        <v>1610625</v>
      </c>
      <c r="E122" s="20">
        <v>2229035.61</v>
      </c>
      <c r="F122" s="21">
        <f t="shared" si="40"/>
        <v>3839660.61</v>
      </c>
      <c r="G122" s="19">
        <v>3127707.48</v>
      </c>
      <c r="H122" s="20">
        <v>3127707.48</v>
      </c>
      <c r="I122" s="22">
        <f t="shared" si="39"/>
        <v>711953.12999999989</v>
      </c>
    </row>
    <row r="123" spans="2:9">
      <c r="B123" s="57"/>
      <c r="C123" s="18" t="s">
        <v>38</v>
      </c>
      <c r="D123" s="19">
        <v>24056470.550000001</v>
      </c>
      <c r="E123" s="20">
        <v>253114457.47999996</v>
      </c>
      <c r="F123" s="21">
        <f t="shared" si="40"/>
        <v>277170928.02999997</v>
      </c>
      <c r="G123" s="19">
        <v>263171912.69</v>
      </c>
      <c r="H123" s="20">
        <v>263171912.69</v>
      </c>
      <c r="I123" s="22">
        <f t="shared" si="39"/>
        <v>13999015.339999974</v>
      </c>
    </row>
    <row r="124" spans="2:9">
      <c r="B124" s="57"/>
      <c r="C124" s="18" t="s">
        <v>39</v>
      </c>
      <c r="D124" s="21"/>
      <c r="E124" s="21">
        <v>0</v>
      </c>
      <c r="F124" s="21"/>
      <c r="G124" s="21"/>
      <c r="H124" s="21"/>
      <c r="I124" s="22">
        <f t="shared" si="39"/>
        <v>0</v>
      </c>
    </row>
    <row r="125" spans="2:9" ht="14.25" customHeight="1">
      <c r="B125" s="17"/>
      <c r="C125" s="18" t="s">
        <v>40</v>
      </c>
      <c r="D125" s="19">
        <v>389468</v>
      </c>
      <c r="E125" s="20">
        <v>3264560</v>
      </c>
      <c r="F125" s="21">
        <f t="shared" si="40"/>
        <v>3654028</v>
      </c>
      <c r="G125" s="19">
        <v>3654028</v>
      </c>
      <c r="H125" s="20">
        <v>3654028</v>
      </c>
      <c r="I125" s="22">
        <f t="shared" si="39"/>
        <v>0</v>
      </c>
    </row>
    <row r="126" spans="2:9">
      <c r="B126" s="17"/>
      <c r="C126" s="18" t="s">
        <v>41</v>
      </c>
      <c r="D126" s="19">
        <v>20902290</v>
      </c>
      <c r="E126" s="20">
        <v>-1218700.4000000022</v>
      </c>
      <c r="F126" s="21">
        <f t="shared" si="40"/>
        <v>19683589.599999998</v>
      </c>
      <c r="G126" s="19">
        <v>19545065.599999998</v>
      </c>
      <c r="H126" s="20">
        <v>19545065.599999998</v>
      </c>
      <c r="I126" s="22">
        <f t="shared" si="39"/>
        <v>138524</v>
      </c>
    </row>
    <row r="127" spans="2:9">
      <c r="B127" s="17"/>
      <c r="C127" s="18" t="s">
        <v>42</v>
      </c>
      <c r="D127" s="19">
        <v>14309844</v>
      </c>
      <c r="E127" s="20">
        <v>-12390601.789999999</v>
      </c>
      <c r="F127" s="21">
        <f t="shared" si="40"/>
        <v>1919242.2100000009</v>
      </c>
      <c r="G127" s="19">
        <v>1851595.2200000002</v>
      </c>
      <c r="H127" s="20">
        <v>1851595.2200000002</v>
      </c>
      <c r="I127" s="22">
        <f t="shared" si="39"/>
        <v>67646.990000000689</v>
      </c>
    </row>
    <row r="128" spans="2:9">
      <c r="B128" s="17"/>
      <c r="C128" s="18" t="s">
        <v>43</v>
      </c>
      <c r="D128" s="19">
        <v>6183096</v>
      </c>
      <c r="E128" s="20">
        <v>-3190370.54</v>
      </c>
      <c r="F128" s="21">
        <f t="shared" si="40"/>
        <v>2992725.46</v>
      </c>
      <c r="G128" s="19">
        <v>2992725.46</v>
      </c>
      <c r="H128" s="20">
        <v>2992725.46</v>
      </c>
      <c r="I128" s="22">
        <f t="shared" si="39"/>
        <v>0</v>
      </c>
    </row>
    <row r="129" spans="2:9" ht="4.5" customHeight="1">
      <c r="B129" s="17"/>
      <c r="C129" s="18"/>
      <c r="D129" s="21"/>
      <c r="E129" s="21"/>
      <c r="F129" s="21"/>
      <c r="G129" s="21"/>
      <c r="H129" s="21"/>
      <c r="I129" s="36"/>
    </row>
    <row r="130" spans="2:9">
      <c r="B130" s="54" t="s">
        <v>92</v>
      </c>
      <c r="C130" s="55"/>
      <c r="D130" s="15">
        <f t="shared" ref="D130:I130" si="41">SUM(D131:D139)</f>
        <v>7813737429.960001</v>
      </c>
      <c r="E130" s="15">
        <f t="shared" si="41"/>
        <v>1083846521.1899998</v>
      </c>
      <c r="F130" s="15">
        <f t="shared" si="41"/>
        <v>8897583951.1499996</v>
      </c>
      <c r="G130" s="15">
        <f t="shared" si="41"/>
        <v>8798862438.7000008</v>
      </c>
      <c r="H130" s="15">
        <f t="shared" si="41"/>
        <v>8798862438.7000008</v>
      </c>
      <c r="I130" s="16">
        <f t="shared" si="41"/>
        <v>98721512.449999809</v>
      </c>
    </row>
    <row r="131" spans="2:9">
      <c r="B131" s="17"/>
      <c r="C131" s="18" t="s">
        <v>45</v>
      </c>
      <c r="D131" s="19">
        <v>7805146949.000001</v>
      </c>
      <c r="E131" s="20">
        <v>631071135.81999969</v>
      </c>
      <c r="F131" s="21">
        <f>D131+E131</f>
        <v>8436218084.8200006</v>
      </c>
      <c r="G131" s="19">
        <v>8337496572.3700008</v>
      </c>
      <c r="H131" s="19">
        <v>8337496572.3700008</v>
      </c>
      <c r="I131" s="22">
        <f t="shared" ref="I131:I139" si="42">F131-G131</f>
        <v>98721512.449999809</v>
      </c>
    </row>
    <row r="132" spans="2:9">
      <c r="B132" s="17"/>
      <c r="C132" s="18" t="s">
        <v>46</v>
      </c>
      <c r="D132" s="19"/>
      <c r="E132" s="20">
        <v>0</v>
      </c>
      <c r="F132" s="21">
        <f t="shared" ref="F132:F139" si="43">D132+E132</f>
        <v>0</v>
      </c>
      <c r="G132" s="20"/>
      <c r="H132" s="19"/>
      <c r="I132" s="22">
        <f t="shared" si="42"/>
        <v>0</v>
      </c>
    </row>
    <row r="133" spans="2:9">
      <c r="B133" s="17"/>
      <c r="C133" s="18" t="s">
        <v>47</v>
      </c>
      <c r="D133" s="19">
        <v>0</v>
      </c>
      <c r="E133" s="20">
        <v>404380618.85000008</v>
      </c>
      <c r="F133" s="21">
        <f t="shared" si="43"/>
        <v>404380618.85000008</v>
      </c>
      <c r="G133" s="20">
        <v>404380618.85000008</v>
      </c>
      <c r="H133" s="19">
        <v>404380618.85000008</v>
      </c>
      <c r="I133" s="22">
        <f t="shared" si="42"/>
        <v>0</v>
      </c>
    </row>
    <row r="134" spans="2:9">
      <c r="B134" s="17"/>
      <c r="C134" s="18" t="s">
        <v>48</v>
      </c>
      <c r="D134" s="19">
        <v>8590480.9600000009</v>
      </c>
      <c r="E134" s="20">
        <v>48394766.520000003</v>
      </c>
      <c r="F134" s="21">
        <f t="shared" si="43"/>
        <v>56985247.480000004</v>
      </c>
      <c r="G134" s="20">
        <v>56985247.480000004</v>
      </c>
      <c r="H134" s="19">
        <v>56985247.480000004</v>
      </c>
      <c r="I134" s="22">
        <f t="shared" si="42"/>
        <v>0</v>
      </c>
    </row>
    <row r="135" spans="2:9" ht="14.25" customHeight="1">
      <c r="B135" s="17"/>
      <c r="C135" s="18" t="s">
        <v>49</v>
      </c>
      <c r="D135" s="19"/>
      <c r="E135" s="20">
        <v>0</v>
      </c>
      <c r="F135" s="21">
        <f t="shared" si="43"/>
        <v>0</v>
      </c>
      <c r="G135" s="19"/>
      <c r="H135" s="19"/>
      <c r="I135" s="22">
        <f t="shared" si="42"/>
        <v>0</v>
      </c>
    </row>
    <row r="136" spans="2:9">
      <c r="B136" s="17"/>
      <c r="C136" s="18" t="s">
        <v>50</v>
      </c>
      <c r="D136" s="19"/>
      <c r="E136" s="20">
        <v>0</v>
      </c>
      <c r="F136" s="21">
        <f t="shared" si="43"/>
        <v>0</v>
      </c>
      <c r="G136" s="19"/>
      <c r="H136" s="19"/>
      <c r="I136" s="22">
        <f t="shared" si="42"/>
        <v>0</v>
      </c>
    </row>
    <row r="137" spans="2:9">
      <c r="B137" s="17"/>
      <c r="C137" s="39" t="s">
        <v>51</v>
      </c>
      <c r="D137" s="19"/>
      <c r="E137" s="19">
        <v>0</v>
      </c>
      <c r="F137" s="21">
        <f t="shared" si="43"/>
        <v>0</v>
      </c>
      <c r="G137" s="19"/>
      <c r="H137" s="19"/>
      <c r="I137" s="22">
        <f t="shared" si="42"/>
        <v>0</v>
      </c>
    </row>
    <row r="138" spans="2:9">
      <c r="B138" s="17"/>
      <c r="C138" s="39" t="s">
        <v>52</v>
      </c>
      <c r="D138" s="19"/>
      <c r="E138" s="19">
        <v>0</v>
      </c>
      <c r="F138" s="21">
        <f t="shared" si="43"/>
        <v>0</v>
      </c>
      <c r="G138" s="19"/>
      <c r="H138" s="19"/>
      <c r="I138" s="22">
        <f t="shared" si="42"/>
        <v>0</v>
      </c>
    </row>
    <row r="139" spans="2:9">
      <c r="B139" s="23"/>
      <c r="C139" s="40" t="s">
        <v>53</v>
      </c>
      <c r="D139" s="25"/>
      <c r="E139" s="25">
        <v>0</v>
      </c>
      <c r="F139" s="27">
        <f t="shared" si="43"/>
        <v>0</v>
      </c>
      <c r="G139" s="25"/>
      <c r="H139" s="25"/>
      <c r="I139" s="28">
        <f t="shared" si="42"/>
        <v>0</v>
      </c>
    </row>
    <row r="140" spans="2:9">
      <c r="B140" s="54" t="s">
        <v>54</v>
      </c>
      <c r="C140" s="55"/>
      <c r="D140" s="15">
        <f t="shared" ref="D140:I140" si="44">SUM(D141:D149)</f>
        <v>204817733.38</v>
      </c>
      <c r="E140" s="15">
        <f t="shared" si="44"/>
        <v>323116141.4200002</v>
      </c>
      <c r="F140" s="15">
        <f t="shared" si="44"/>
        <v>527933874.80000013</v>
      </c>
      <c r="G140" s="15">
        <f t="shared" si="44"/>
        <v>387887191.89999998</v>
      </c>
      <c r="H140" s="15">
        <f t="shared" si="44"/>
        <v>384408706.63</v>
      </c>
      <c r="I140" s="16">
        <f t="shared" si="44"/>
        <v>140046682.9000001</v>
      </c>
    </row>
    <row r="141" spans="2:9">
      <c r="B141" s="17"/>
      <c r="C141" s="18" t="s">
        <v>55</v>
      </c>
      <c r="D141" s="19">
        <v>54249715.440000005</v>
      </c>
      <c r="E141" s="19">
        <v>70416433.729999989</v>
      </c>
      <c r="F141" s="21">
        <f>D141+E141</f>
        <v>124666149.16999999</v>
      </c>
      <c r="G141" s="19">
        <v>79799552.530000001</v>
      </c>
      <c r="H141" s="20">
        <v>78902396.930000007</v>
      </c>
      <c r="I141" s="22">
        <f t="shared" ref="I141:I149" si="45">F141-G141</f>
        <v>44866596.639999986</v>
      </c>
    </row>
    <row r="142" spans="2:9">
      <c r="B142" s="17"/>
      <c r="C142" s="18" t="s">
        <v>56</v>
      </c>
      <c r="D142" s="19">
        <v>200974.41</v>
      </c>
      <c r="E142" s="19">
        <v>5830760.7599999998</v>
      </c>
      <c r="F142" s="21">
        <f t="shared" ref="F142:F154" si="46">D142+E142</f>
        <v>6031735.1699999999</v>
      </c>
      <c r="G142" s="19">
        <v>2727103.97</v>
      </c>
      <c r="H142" s="20">
        <v>2727103.97</v>
      </c>
      <c r="I142" s="22">
        <f t="shared" si="45"/>
        <v>3304631.1999999997</v>
      </c>
    </row>
    <row r="143" spans="2:9">
      <c r="B143" s="17"/>
      <c r="C143" s="18" t="s">
        <v>57</v>
      </c>
      <c r="D143" s="19">
        <v>0</v>
      </c>
      <c r="E143" s="19">
        <v>21115186</v>
      </c>
      <c r="F143" s="21">
        <f t="shared" si="46"/>
        <v>21115186</v>
      </c>
      <c r="G143" s="19">
        <v>20901186</v>
      </c>
      <c r="H143" s="20">
        <v>19469627.68</v>
      </c>
      <c r="I143" s="22">
        <f t="shared" si="45"/>
        <v>214000</v>
      </c>
    </row>
    <row r="144" spans="2:9">
      <c r="B144" s="17"/>
      <c r="C144" s="18" t="s">
        <v>58</v>
      </c>
      <c r="D144" s="19">
        <v>107824700.83</v>
      </c>
      <c r="E144" s="19">
        <v>207484900.49000013</v>
      </c>
      <c r="F144" s="21">
        <f t="shared" si="46"/>
        <v>315309601.32000011</v>
      </c>
      <c r="G144" s="19">
        <v>239348462.28</v>
      </c>
      <c r="H144" s="20">
        <v>239348462.28</v>
      </c>
      <c r="I144" s="22">
        <f t="shared" si="45"/>
        <v>75961139.040000111</v>
      </c>
    </row>
    <row r="145" spans="2:9">
      <c r="B145" s="17"/>
      <c r="C145" s="18" t="s">
        <v>59</v>
      </c>
      <c r="D145" s="19">
        <v>478163.43</v>
      </c>
      <c r="E145" s="19">
        <v>3873365.23</v>
      </c>
      <c r="F145" s="21">
        <f t="shared" si="46"/>
        <v>4351528.66</v>
      </c>
      <c r="G145" s="19">
        <v>2345810</v>
      </c>
      <c r="H145" s="20">
        <v>2345810</v>
      </c>
      <c r="I145" s="22">
        <f t="shared" si="45"/>
        <v>2005718.6600000001</v>
      </c>
    </row>
    <row r="146" spans="2:9">
      <c r="B146" s="17"/>
      <c r="C146" s="18" t="s">
        <v>60</v>
      </c>
      <c r="D146" s="19">
        <v>36547687.949999996</v>
      </c>
      <c r="E146" s="19">
        <v>4691681.859999992</v>
      </c>
      <c r="F146" s="21">
        <f t="shared" si="46"/>
        <v>41239369.809999987</v>
      </c>
      <c r="G146" s="19">
        <v>29631697.129999995</v>
      </c>
      <c r="H146" s="20">
        <v>28481925.779999994</v>
      </c>
      <c r="I146" s="22">
        <f t="shared" si="45"/>
        <v>11607672.679999992</v>
      </c>
    </row>
    <row r="147" spans="2:9">
      <c r="B147" s="17"/>
      <c r="C147" s="18" t="s">
        <v>61</v>
      </c>
      <c r="D147" s="19"/>
      <c r="E147" s="19">
        <v>0</v>
      </c>
      <c r="F147" s="21">
        <f t="shared" si="46"/>
        <v>0</v>
      </c>
      <c r="G147" s="19"/>
      <c r="H147" s="20"/>
      <c r="I147" s="22">
        <f t="shared" si="45"/>
        <v>0</v>
      </c>
    </row>
    <row r="148" spans="2:9" ht="14.25" customHeight="1">
      <c r="B148" s="17"/>
      <c r="C148" s="18" t="s">
        <v>62</v>
      </c>
      <c r="D148" s="19"/>
      <c r="E148" s="19">
        <v>0</v>
      </c>
      <c r="F148" s="21">
        <f t="shared" si="46"/>
        <v>0</v>
      </c>
      <c r="G148" s="19"/>
      <c r="H148" s="20"/>
      <c r="I148" s="22">
        <f t="shared" si="45"/>
        <v>0</v>
      </c>
    </row>
    <row r="149" spans="2:9">
      <c r="B149" s="17"/>
      <c r="C149" s="18" t="s">
        <v>63</v>
      </c>
      <c r="D149" s="19">
        <v>5516491.3200000003</v>
      </c>
      <c r="E149" s="19">
        <v>9703813.3499999996</v>
      </c>
      <c r="F149" s="21">
        <f t="shared" si="46"/>
        <v>15220304.67</v>
      </c>
      <c r="G149" s="19">
        <v>13133379.99</v>
      </c>
      <c r="H149" s="20">
        <v>13133379.99</v>
      </c>
      <c r="I149" s="22">
        <f t="shared" si="45"/>
        <v>2086924.6799999997</v>
      </c>
    </row>
    <row r="150" spans="2:9" ht="6" customHeight="1">
      <c r="B150" s="17"/>
      <c r="C150" s="18"/>
      <c r="D150" s="21"/>
      <c r="E150" s="21"/>
      <c r="F150" s="21"/>
      <c r="G150" s="21"/>
      <c r="H150" s="21"/>
      <c r="I150" s="22"/>
    </row>
    <row r="151" spans="2:9">
      <c r="B151" s="54" t="s">
        <v>93</v>
      </c>
      <c r="C151" s="55"/>
      <c r="D151" s="15">
        <f t="shared" ref="D151:I151" si="47">SUM(D152:D154)</f>
        <v>3176457965.23</v>
      </c>
      <c r="E151" s="15">
        <f t="shared" si="47"/>
        <v>825027085.14999914</v>
      </c>
      <c r="F151" s="15">
        <f t="shared" si="46"/>
        <v>4001485050.3799992</v>
      </c>
      <c r="G151" s="15">
        <f t="shared" si="47"/>
        <v>2527985616.9300003</v>
      </c>
      <c r="H151" s="15">
        <f t="shared" si="47"/>
        <v>2527985616.9300003</v>
      </c>
      <c r="I151" s="16">
        <f t="shared" si="47"/>
        <v>1473499433.4499989</v>
      </c>
    </row>
    <row r="152" spans="2:9">
      <c r="B152" s="17"/>
      <c r="C152" s="18" t="s">
        <v>65</v>
      </c>
      <c r="D152" s="19">
        <v>2406076759.27</v>
      </c>
      <c r="E152" s="20">
        <v>607367583.80999899</v>
      </c>
      <c r="F152" s="21">
        <f t="shared" si="46"/>
        <v>3013444343.079999</v>
      </c>
      <c r="G152" s="19">
        <v>1961367461.5000007</v>
      </c>
      <c r="H152" s="20">
        <v>1961367461.5000007</v>
      </c>
      <c r="I152" s="22">
        <f t="shared" ref="I152:I154" si="48">F152-G152</f>
        <v>1052076881.5799983</v>
      </c>
    </row>
    <row r="153" spans="2:9">
      <c r="B153" s="17"/>
      <c r="C153" s="18" t="s">
        <v>66</v>
      </c>
      <c r="D153" s="19">
        <v>661489382.18000007</v>
      </c>
      <c r="E153" s="20">
        <v>169376308.84000015</v>
      </c>
      <c r="F153" s="21">
        <f t="shared" si="46"/>
        <v>830865691.02000022</v>
      </c>
      <c r="G153" s="19">
        <v>453813061.50999975</v>
      </c>
      <c r="H153" s="20">
        <v>453813061.50999975</v>
      </c>
      <c r="I153" s="22">
        <f t="shared" si="48"/>
        <v>377052629.51000047</v>
      </c>
    </row>
    <row r="154" spans="2:9">
      <c r="B154" s="17"/>
      <c r="C154" s="18" t="s">
        <v>67</v>
      </c>
      <c r="D154" s="19">
        <v>108891823.78</v>
      </c>
      <c r="E154" s="20">
        <v>48283192.5</v>
      </c>
      <c r="F154" s="21">
        <f t="shared" si="46"/>
        <v>157175016.28</v>
      </c>
      <c r="G154" s="19">
        <v>112805093.91999999</v>
      </c>
      <c r="H154" s="20">
        <v>112805093.91999999</v>
      </c>
      <c r="I154" s="22">
        <f t="shared" si="48"/>
        <v>44369922.360000014</v>
      </c>
    </row>
    <row r="155" spans="2:9" ht="5.25" customHeight="1">
      <c r="B155" s="17"/>
      <c r="C155" s="18"/>
      <c r="D155" s="21"/>
      <c r="E155" s="21"/>
      <c r="F155" s="21"/>
      <c r="G155" s="21"/>
      <c r="H155" s="21"/>
      <c r="I155" s="22"/>
    </row>
    <row r="156" spans="2:9" ht="14.25" customHeight="1">
      <c r="B156" s="54" t="s">
        <v>94</v>
      </c>
      <c r="C156" s="55"/>
      <c r="D156" s="15">
        <f t="shared" ref="D156:I156" si="49">SUM(D157+D158+D159+D160+D161+D163+D164)</f>
        <v>0</v>
      </c>
      <c r="E156" s="15">
        <f t="shared" si="49"/>
        <v>79307067.680000007</v>
      </c>
      <c r="F156" s="15">
        <f t="shared" si="49"/>
        <v>79307067.680000007</v>
      </c>
      <c r="G156" s="15">
        <f t="shared" si="49"/>
        <v>79307067.680000007</v>
      </c>
      <c r="H156" s="15">
        <f t="shared" si="49"/>
        <v>79307067.680000007</v>
      </c>
      <c r="I156" s="15">
        <f t="shared" si="49"/>
        <v>0</v>
      </c>
    </row>
    <row r="157" spans="2:9">
      <c r="B157" s="17"/>
      <c r="C157" s="18" t="s">
        <v>69</v>
      </c>
      <c r="D157" s="19"/>
      <c r="E157" s="19">
        <v>0</v>
      </c>
      <c r="F157" s="21">
        <f>D157+E157</f>
        <v>0</v>
      </c>
      <c r="G157" s="19"/>
      <c r="H157" s="19"/>
      <c r="I157" s="22">
        <f t="shared" ref="I157:I164" si="50">F157-G157</f>
        <v>0</v>
      </c>
    </row>
    <row r="158" spans="2:9">
      <c r="B158" s="17"/>
      <c r="C158" s="18" t="s">
        <v>70</v>
      </c>
      <c r="D158" s="19"/>
      <c r="E158" s="20">
        <v>0</v>
      </c>
      <c r="F158" s="21">
        <f t="shared" ref="F158:F164" si="51">D158+E158</f>
        <v>0</v>
      </c>
      <c r="G158" s="19"/>
      <c r="H158" s="19"/>
      <c r="I158" s="22">
        <f t="shared" si="50"/>
        <v>0</v>
      </c>
    </row>
    <row r="159" spans="2:9">
      <c r="B159" s="17"/>
      <c r="C159" s="18" t="s">
        <v>71</v>
      </c>
      <c r="D159" s="19"/>
      <c r="E159" s="19">
        <v>0</v>
      </c>
      <c r="F159" s="21">
        <f t="shared" si="51"/>
        <v>0</v>
      </c>
      <c r="G159" s="19"/>
      <c r="H159" s="19"/>
      <c r="I159" s="22">
        <f t="shared" si="50"/>
        <v>0</v>
      </c>
    </row>
    <row r="160" spans="2:9">
      <c r="B160" s="17"/>
      <c r="C160" s="18" t="s">
        <v>72</v>
      </c>
      <c r="D160" s="19"/>
      <c r="E160" s="19">
        <v>0</v>
      </c>
      <c r="F160" s="21">
        <f t="shared" si="51"/>
        <v>0</v>
      </c>
      <c r="G160" s="19"/>
      <c r="H160" s="19"/>
      <c r="I160" s="22">
        <f t="shared" si="50"/>
        <v>0</v>
      </c>
    </row>
    <row r="161" spans="2:9">
      <c r="B161" s="17"/>
      <c r="C161" s="18" t="s">
        <v>95</v>
      </c>
      <c r="D161" s="19">
        <v>0</v>
      </c>
      <c r="E161" s="19">
        <v>79307067.680000007</v>
      </c>
      <c r="F161" s="21">
        <f t="shared" si="51"/>
        <v>79307067.680000007</v>
      </c>
      <c r="G161" s="19">
        <v>79307067.680000007</v>
      </c>
      <c r="H161" s="19">
        <v>79307067.680000007</v>
      </c>
      <c r="I161" s="22">
        <f t="shared" si="50"/>
        <v>0</v>
      </c>
    </row>
    <row r="162" spans="2:9">
      <c r="B162" s="17"/>
      <c r="C162" s="18" t="s">
        <v>96</v>
      </c>
      <c r="D162" s="19"/>
      <c r="E162" s="19">
        <v>0</v>
      </c>
      <c r="F162" s="21">
        <f t="shared" si="51"/>
        <v>0</v>
      </c>
      <c r="G162" s="19"/>
      <c r="H162" s="19"/>
      <c r="I162" s="22">
        <f t="shared" si="50"/>
        <v>0</v>
      </c>
    </row>
    <row r="163" spans="2:9">
      <c r="B163" s="17"/>
      <c r="C163" s="18" t="s">
        <v>75</v>
      </c>
      <c r="D163" s="19"/>
      <c r="E163" s="19">
        <v>0</v>
      </c>
      <c r="F163" s="21">
        <f t="shared" si="51"/>
        <v>0</v>
      </c>
      <c r="G163" s="19"/>
      <c r="H163" s="19"/>
      <c r="I163" s="22">
        <f t="shared" si="50"/>
        <v>0</v>
      </c>
    </row>
    <row r="164" spans="2:9">
      <c r="B164" s="17"/>
      <c r="C164" s="18" t="s">
        <v>76</v>
      </c>
      <c r="D164" s="19"/>
      <c r="E164" s="19">
        <v>0</v>
      </c>
      <c r="F164" s="21">
        <f t="shared" si="51"/>
        <v>0</v>
      </c>
      <c r="G164" s="19"/>
      <c r="H164" s="19"/>
      <c r="I164" s="22">
        <f t="shared" si="50"/>
        <v>0</v>
      </c>
    </row>
    <row r="165" spans="2:9" ht="4.5" customHeight="1">
      <c r="B165" s="17"/>
      <c r="C165" s="18"/>
      <c r="D165" s="21"/>
      <c r="E165" s="21"/>
      <c r="F165" s="21"/>
      <c r="G165" s="21"/>
      <c r="H165" s="21"/>
      <c r="I165" s="22"/>
    </row>
    <row r="166" spans="2:9">
      <c r="B166" s="54" t="s">
        <v>77</v>
      </c>
      <c r="C166" s="55"/>
      <c r="D166" s="15">
        <f t="shared" ref="D166:I166" si="52">SUM(D167:D169)</f>
        <v>4992155589.7700005</v>
      </c>
      <c r="E166" s="15">
        <f t="shared" ref="E166:H166" si="53">SUM(E167:E169)</f>
        <v>95525043.819999933</v>
      </c>
      <c r="F166" s="15">
        <f t="shared" si="53"/>
        <v>5087680633.5900002</v>
      </c>
      <c r="G166" s="15">
        <f t="shared" si="53"/>
        <v>5087663461.5900002</v>
      </c>
      <c r="H166" s="15">
        <f t="shared" si="53"/>
        <v>5087663461.5900002</v>
      </c>
      <c r="I166" s="16">
        <f t="shared" si="52"/>
        <v>17172</v>
      </c>
    </row>
    <row r="167" spans="2:9">
      <c r="B167" s="17"/>
      <c r="C167" s="18" t="s">
        <v>78</v>
      </c>
      <c r="D167" s="19"/>
      <c r="E167" s="19">
        <v>0</v>
      </c>
      <c r="F167" s="21">
        <f>D167+E167</f>
        <v>0</v>
      </c>
      <c r="G167" s="19"/>
      <c r="H167" s="19"/>
      <c r="I167" s="22">
        <f t="shared" ref="I167:I169" si="54">F167-G167</f>
        <v>0</v>
      </c>
    </row>
    <row r="168" spans="2:9">
      <c r="B168" s="17"/>
      <c r="C168" s="18" t="s">
        <v>79</v>
      </c>
      <c r="D168" s="19">
        <v>4992155589.7700005</v>
      </c>
      <c r="E168" s="20">
        <v>-189405731.05000019</v>
      </c>
      <c r="F168" s="21">
        <f t="shared" ref="F168:F169" si="55">D168+E168</f>
        <v>4802749858.7200003</v>
      </c>
      <c r="G168" s="19">
        <v>4802749858.7200003</v>
      </c>
      <c r="H168" s="20">
        <v>4802749858.7200003</v>
      </c>
      <c r="I168" s="22">
        <f t="shared" si="54"/>
        <v>0</v>
      </c>
    </row>
    <row r="169" spans="2:9">
      <c r="B169" s="17"/>
      <c r="C169" s="18" t="s">
        <v>80</v>
      </c>
      <c r="D169" s="19">
        <v>0</v>
      </c>
      <c r="E169" s="20">
        <v>284930774.87000012</v>
      </c>
      <c r="F169" s="21">
        <f t="shared" si="55"/>
        <v>284930774.87000012</v>
      </c>
      <c r="G169" s="19">
        <v>284913602.87000012</v>
      </c>
      <c r="H169" s="20">
        <v>284913602.87000012</v>
      </c>
      <c r="I169" s="22">
        <f t="shared" si="54"/>
        <v>17172</v>
      </c>
    </row>
    <row r="170" spans="2:9" ht="6.75" customHeight="1">
      <c r="B170" s="17"/>
      <c r="C170" s="18"/>
      <c r="D170" s="21"/>
      <c r="E170" s="21"/>
      <c r="F170" s="21"/>
      <c r="G170" s="21"/>
      <c r="H170" s="21"/>
      <c r="I170" s="22"/>
    </row>
    <row r="171" spans="2:9">
      <c r="B171" s="54" t="s">
        <v>97</v>
      </c>
      <c r="C171" s="55"/>
      <c r="D171" s="15">
        <f t="shared" ref="D171:I171" si="56">SUM(D172:D178)</f>
        <v>0</v>
      </c>
      <c r="E171" s="15">
        <f t="shared" si="56"/>
        <v>440062476.31999999</v>
      </c>
      <c r="F171" s="15">
        <f t="shared" si="56"/>
        <v>440062476.31999999</v>
      </c>
      <c r="G171" s="15">
        <f t="shared" si="56"/>
        <v>440062476.31999999</v>
      </c>
      <c r="H171" s="15">
        <f t="shared" si="56"/>
        <v>439734017.72999996</v>
      </c>
      <c r="I171" s="16">
        <f t="shared" si="56"/>
        <v>0</v>
      </c>
    </row>
    <row r="172" spans="2:9">
      <c r="B172" s="17"/>
      <c r="C172" s="18" t="s">
        <v>82</v>
      </c>
      <c r="D172" s="19">
        <v>0</v>
      </c>
      <c r="E172" s="20">
        <v>39708820.339999996</v>
      </c>
      <c r="F172" s="21">
        <f>D172+E172</f>
        <v>39708820.339999996</v>
      </c>
      <c r="G172" s="19">
        <v>39708820.339999996</v>
      </c>
      <c r="H172" s="20">
        <v>39708820.339999996</v>
      </c>
      <c r="I172" s="22">
        <f t="shared" ref="I172:I178" si="57">F172-G172</f>
        <v>0</v>
      </c>
    </row>
    <row r="173" spans="2:9">
      <c r="B173" s="17"/>
      <c r="C173" s="18" t="s">
        <v>83</v>
      </c>
      <c r="D173" s="19">
        <v>0</v>
      </c>
      <c r="E173" s="20">
        <v>335091256.18000001</v>
      </c>
      <c r="F173" s="21">
        <f t="shared" ref="F173:F178" si="58">D173+E173</f>
        <v>335091256.18000001</v>
      </c>
      <c r="G173" s="19">
        <v>335091256.18000001</v>
      </c>
      <c r="H173" s="20">
        <v>335091256.18000001</v>
      </c>
      <c r="I173" s="22">
        <f t="shared" si="57"/>
        <v>0</v>
      </c>
    </row>
    <row r="174" spans="2:9">
      <c r="B174" s="17"/>
      <c r="C174" s="18" t="s">
        <v>84</v>
      </c>
      <c r="D174" s="19"/>
      <c r="E174" s="20">
        <v>0</v>
      </c>
      <c r="F174" s="21">
        <f t="shared" si="58"/>
        <v>0</v>
      </c>
      <c r="G174" s="19"/>
      <c r="H174" s="20"/>
      <c r="I174" s="22">
        <f t="shared" si="57"/>
        <v>0</v>
      </c>
    </row>
    <row r="175" spans="2:9">
      <c r="B175" s="17"/>
      <c r="C175" s="18" t="s">
        <v>85</v>
      </c>
      <c r="D175" s="19"/>
      <c r="E175" s="20">
        <v>0</v>
      </c>
      <c r="F175" s="21">
        <f t="shared" si="58"/>
        <v>0</v>
      </c>
      <c r="G175" s="19"/>
      <c r="H175" s="20"/>
      <c r="I175" s="22">
        <f t="shared" si="57"/>
        <v>0</v>
      </c>
    </row>
    <row r="176" spans="2:9">
      <c r="B176" s="17"/>
      <c r="C176" s="18" t="s">
        <v>86</v>
      </c>
      <c r="D176" s="19"/>
      <c r="E176" s="20">
        <v>0</v>
      </c>
      <c r="F176" s="21">
        <f t="shared" si="58"/>
        <v>0</v>
      </c>
      <c r="G176" s="19"/>
      <c r="H176" s="20"/>
      <c r="I176" s="22">
        <f t="shared" si="57"/>
        <v>0</v>
      </c>
    </row>
    <row r="177" spans="2:9">
      <c r="B177" s="17"/>
      <c r="C177" s="18" t="s">
        <v>87</v>
      </c>
      <c r="D177" s="19"/>
      <c r="E177" s="20">
        <v>0</v>
      </c>
      <c r="F177" s="21">
        <f t="shared" si="58"/>
        <v>0</v>
      </c>
      <c r="G177" s="19"/>
      <c r="H177" s="20"/>
      <c r="I177" s="22">
        <f t="shared" si="57"/>
        <v>0</v>
      </c>
    </row>
    <row r="178" spans="2:9">
      <c r="B178" s="17"/>
      <c r="C178" s="18" t="s">
        <v>88</v>
      </c>
      <c r="D178" s="19">
        <v>0</v>
      </c>
      <c r="E178" s="20">
        <v>65262399.800000004</v>
      </c>
      <c r="F178" s="21">
        <f t="shared" si="58"/>
        <v>65262399.800000004</v>
      </c>
      <c r="G178" s="19">
        <v>65262399.800000004</v>
      </c>
      <c r="H178" s="20">
        <v>64933941.210000001</v>
      </c>
      <c r="I178" s="22">
        <f t="shared" si="57"/>
        <v>0</v>
      </c>
    </row>
    <row r="179" spans="2:9" ht="5.25" customHeight="1">
      <c r="B179" s="17"/>
      <c r="C179" s="18"/>
      <c r="D179" s="21"/>
      <c r="E179" s="21"/>
      <c r="F179" s="21"/>
      <c r="G179" s="21"/>
      <c r="H179" s="21"/>
      <c r="I179" s="36"/>
    </row>
    <row r="180" spans="2:9">
      <c r="B180" s="54" t="s">
        <v>98</v>
      </c>
      <c r="C180" s="55"/>
      <c r="D180" s="15">
        <f t="shared" ref="D180:I180" si="59">D10+D95</f>
        <v>76280717938</v>
      </c>
      <c r="E180" s="15">
        <f t="shared" si="59"/>
        <v>22575601118.129974</v>
      </c>
      <c r="F180" s="15">
        <f t="shared" si="59"/>
        <v>98856319056.12999</v>
      </c>
      <c r="G180" s="15">
        <f t="shared" si="59"/>
        <v>95999144304.429993</v>
      </c>
      <c r="H180" s="15">
        <f t="shared" si="59"/>
        <v>95207516613.899994</v>
      </c>
      <c r="I180" s="16">
        <f t="shared" si="59"/>
        <v>2857174751.699995</v>
      </c>
    </row>
    <row r="181" spans="2:9" ht="4.5" customHeight="1">
      <c r="B181" s="41"/>
      <c r="C181" s="42"/>
      <c r="D181" s="43"/>
      <c r="E181" s="44"/>
      <c r="F181" s="44"/>
      <c r="G181" s="44"/>
      <c r="H181" s="44"/>
      <c r="I181" s="45"/>
    </row>
    <row r="182" spans="2:9" s="46" customFormat="1" ht="24" customHeight="1">
      <c r="B182" s="56" t="s">
        <v>99</v>
      </c>
      <c r="C182" s="56"/>
      <c r="D182" s="56"/>
      <c r="E182" s="56"/>
      <c r="F182" s="56"/>
      <c r="G182" s="56"/>
      <c r="H182" s="56"/>
      <c r="I182" s="56"/>
    </row>
    <row r="183" spans="2:9" s="46" customFormat="1">
      <c r="B183" s="47" t="s">
        <v>100</v>
      </c>
      <c r="D183" s="48"/>
      <c r="E183" s="48"/>
      <c r="F183" s="48"/>
      <c r="G183" s="48"/>
      <c r="H183" s="48"/>
      <c r="I183" s="49"/>
    </row>
    <row r="184" spans="2:9" s="46" customFormat="1" ht="36" customHeight="1">
      <c r="D184" s="49"/>
      <c r="E184" s="49"/>
      <c r="F184" s="49"/>
      <c r="G184" s="49"/>
      <c r="H184" s="49"/>
      <c r="I184" s="49"/>
    </row>
    <row r="185" spans="2:9" s="46" customFormat="1">
      <c r="D185" s="49"/>
      <c r="E185" s="49"/>
      <c r="F185" s="49"/>
      <c r="G185" s="49"/>
      <c r="H185" s="49"/>
      <c r="I185" s="49"/>
    </row>
    <row r="186" spans="2:9" s="46" customFormat="1">
      <c r="D186" s="49"/>
      <c r="E186" s="49"/>
      <c r="F186" s="49"/>
      <c r="G186" s="49"/>
      <c r="H186" s="49"/>
      <c r="I186" s="49"/>
    </row>
    <row r="187" spans="2:9" s="46" customFormat="1">
      <c r="D187" s="49"/>
      <c r="E187" s="49"/>
      <c r="F187" s="49"/>
      <c r="G187" s="49"/>
      <c r="H187" s="49"/>
      <c r="I187" s="49"/>
    </row>
    <row r="188" spans="2:9">
      <c r="D188" s="50"/>
      <c r="E188" s="50"/>
      <c r="F188" s="50"/>
      <c r="G188" s="50"/>
      <c r="H188" s="50"/>
      <c r="I188" s="50"/>
    </row>
    <row r="189" spans="2:9">
      <c r="D189" s="50"/>
      <c r="E189" s="50"/>
      <c r="F189" s="50"/>
      <c r="G189" s="50"/>
      <c r="H189" s="50"/>
      <c r="I189" s="50"/>
    </row>
    <row r="190" spans="2:9">
      <c r="D190" s="50"/>
      <c r="E190" s="50"/>
      <c r="F190" s="50"/>
      <c r="G190" s="51"/>
      <c r="H190" s="51"/>
      <c r="I190" s="50"/>
    </row>
    <row r="191" spans="2:9">
      <c r="D191" s="52"/>
      <c r="E191" s="52"/>
      <c r="F191" s="52"/>
      <c r="G191" s="52"/>
      <c r="H191" s="52"/>
      <c r="I191" s="52"/>
    </row>
    <row r="192" spans="2:9">
      <c r="D192" s="52"/>
      <c r="E192" s="52"/>
      <c r="F192" s="52"/>
      <c r="G192" s="52"/>
      <c r="H192" s="52"/>
      <c r="I192" s="52"/>
    </row>
    <row r="193" spans="4:9">
      <c r="D193" s="53"/>
      <c r="E193" s="53"/>
      <c r="F193" s="53"/>
      <c r="G193" s="53"/>
      <c r="H193" s="53"/>
      <c r="I193" s="53"/>
    </row>
    <row r="194" spans="4:9">
      <c r="H194" s="50"/>
    </row>
  </sheetData>
  <mergeCells count="37">
    <mergeCell ref="B33:C33"/>
    <mergeCell ref="B1:I1"/>
    <mergeCell ref="B2:I2"/>
    <mergeCell ref="B3:I3"/>
    <mergeCell ref="B4:I4"/>
    <mergeCell ref="B6:C8"/>
    <mergeCell ref="D6:H6"/>
    <mergeCell ref="I6:I8"/>
    <mergeCell ref="D7:D8"/>
    <mergeCell ref="F7:F8"/>
    <mergeCell ref="G7:G8"/>
    <mergeCell ref="H7:H8"/>
    <mergeCell ref="B10:C10"/>
    <mergeCell ref="B12:C12"/>
    <mergeCell ref="B21:C21"/>
    <mergeCell ref="B22:B23"/>
    <mergeCell ref="B118:C118"/>
    <mergeCell ref="B38:B39"/>
    <mergeCell ref="B45:C45"/>
    <mergeCell ref="B56:C56"/>
    <mergeCell ref="B67:C67"/>
    <mergeCell ref="B72:C72"/>
    <mergeCell ref="B82:C82"/>
    <mergeCell ref="B87:C87"/>
    <mergeCell ref="B95:C95"/>
    <mergeCell ref="B97:C97"/>
    <mergeCell ref="B106:C106"/>
    <mergeCell ref="B107:B108"/>
    <mergeCell ref="B171:C171"/>
    <mergeCell ref="B180:C180"/>
    <mergeCell ref="B182:I182"/>
    <mergeCell ref="B123:B124"/>
    <mergeCell ref="B130:C130"/>
    <mergeCell ref="B140:C140"/>
    <mergeCell ref="B151:C151"/>
    <mergeCell ref="B156:C156"/>
    <mergeCell ref="B166:C166"/>
  </mergeCells>
  <dataValidations count="1">
    <dataValidation type="whole" allowBlank="1" showInputMessage="1" showErrorMessage="1" sqref="D9:I181" xr:uid="{A8511A92-C22F-456D-A414-52B2E58A71E4}">
      <formula1>-999999999999</formula1>
      <formula2>999999999999</formula2>
    </dataValidation>
  </dataValidations>
  <printOptions horizontalCentered="1"/>
  <pageMargins left="0.51181102362204722" right="0.51181102362204722" top="0.67" bottom="0.43307086614173229" header="0.19685039370078741" footer="0.15748031496062992"/>
  <pageSetup scale="66" firstPageNumber="154" orientation="landscape" useFirstPageNumber="1" r:id="rId1"/>
  <headerFooter>
    <oddHeader>&amp;C&amp;"Encode Sans Medium,Negrita"&amp;10PODER EJECUTIVO 
DEL ESTADO DE TAMAULIPAS&amp;"-,Negrita"&amp;11
&amp;G</oddHeader>
    <oddFooter>&amp;C&amp;G
&amp;"Encode Sans Medium,Negrita"&amp;10Anexos</oddFooter>
  </headerFooter>
  <rowBreaks count="3" manualBreakCount="3">
    <brk id="51" max="16383" man="1"/>
    <brk id="94" max="16383" man="1"/>
    <brk id="1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LDFAnalit Egresos COG De dic</vt:lpstr>
      <vt:lpstr>'LDFAnalit Egresos COG De dic'!Área_de_impresión</vt:lpstr>
      <vt:lpstr>'LDFAnalit Egresos COG De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2025-01-28T17:03:23Z</dcterms:created>
  <dcterms:modified xsi:type="dcterms:W3CDTF">2025-01-28T18:27:58Z</dcterms:modified>
</cp:coreProperties>
</file>