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A8A78F01-3F2A-430C-B2C5-EFAF9FCFC2D0}" xr6:coauthVersionLast="47" xr6:coauthVersionMax="47" xr10:uidLastSave="{00000000-0000-0000-0000-000000000000}"/>
  <bookViews>
    <workbookView xWindow="-120" yWindow="-120" windowWidth="29040" windowHeight="15720" xr2:uid="{71D8D5F8-A1F9-473C-8AD9-326C3AFD0977}"/>
  </bookViews>
  <sheets>
    <sheet name="Analítico de Ingresos Detal sep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'Analítico de Ingresos Detal sep'!$A$1:$I$92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'Analítico de Ingresos Detal sep'!$1:$3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I82" i="1"/>
  <c r="F82" i="1"/>
  <c r="I76" i="1"/>
  <c r="F76" i="1"/>
  <c r="I75" i="1"/>
  <c r="F75" i="1"/>
  <c r="I74" i="1"/>
  <c r="I73" i="1" s="1"/>
  <c r="H74" i="1"/>
  <c r="G74" i="1"/>
  <c r="E74" i="1"/>
  <c r="E73" i="1" s="1"/>
  <c r="E80" i="1" s="1"/>
  <c r="D74" i="1"/>
  <c r="F74" i="1" s="1"/>
  <c r="H73" i="1"/>
  <c r="H80" i="1" s="1"/>
  <c r="G73" i="1"/>
  <c r="G80" i="1" s="1"/>
  <c r="G83" i="1" s="1"/>
  <c r="E71" i="1"/>
  <c r="I70" i="1"/>
  <c r="F70" i="1"/>
  <c r="F69" i="1"/>
  <c r="H68" i="1"/>
  <c r="I68" i="1" s="1"/>
  <c r="G68" i="1"/>
  <c r="F68" i="1"/>
  <c r="D68" i="1"/>
  <c r="I67" i="1"/>
  <c r="F67" i="1"/>
  <c r="I66" i="1"/>
  <c r="F66" i="1"/>
  <c r="I65" i="1"/>
  <c r="F65" i="1"/>
  <c r="F64" i="1" s="1"/>
  <c r="I64" i="1"/>
  <c r="H64" i="1"/>
  <c r="G64" i="1"/>
  <c r="E64" i="1"/>
  <c r="D64" i="1"/>
  <c r="I63" i="1"/>
  <c r="F63" i="1"/>
  <c r="I62" i="1"/>
  <c r="I59" i="1" s="1"/>
  <c r="F62" i="1"/>
  <c r="F61" i="1"/>
  <c r="I60" i="1"/>
  <c r="F60" i="1"/>
  <c r="H59" i="1"/>
  <c r="H71" i="1" s="1"/>
  <c r="G59" i="1"/>
  <c r="G71" i="1" s="1"/>
  <c r="F59" i="1"/>
  <c r="E59" i="1"/>
  <c r="D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F50" i="1" s="1"/>
  <c r="I51" i="1"/>
  <c r="I50" i="1" s="1"/>
  <c r="I71" i="1" s="1"/>
  <c r="F51" i="1"/>
  <c r="H50" i="1"/>
  <c r="G50" i="1"/>
  <c r="E50" i="1"/>
  <c r="D50" i="1"/>
  <c r="D71" i="1" s="1"/>
  <c r="I40" i="1"/>
  <c r="I39" i="1"/>
  <c r="I38" i="1" s="1"/>
  <c r="F39" i="1"/>
  <c r="H38" i="1"/>
  <c r="G38" i="1"/>
  <c r="F38" i="1"/>
  <c r="E38" i="1"/>
  <c r="D38" i="1"/>
  <c r="I37" i="1"/>
  <c r="F37" i="1"/>
  <c r="I36" i="1"/>
  <c r="H36" i="1"/>
  <c r="G36" i="1"/>
  <c r="F36" i="1"/>
  <c r="E36" i="1"/>
  <c r="E42" i="1" s="1"/>
  <c r="E77" i="1" s="1"/>
  <c r="D36" i="1"/>
  <c r="D42" i="1" s="1"/>
  <c r="I35" i="1"/>
  <c r="F35" i="1"/>
  <c r="I34" i="1"/>
  <c r="F34" i="1"/>
  <c r="I33" i="1"/>
  <c r="F33" i="1"/>
  <c r="I32" i="1"/>
  <c r="I29" i="1" s="1"/>
  <c r="F32" i="1"/>
  <c r="I31" i="1"/>
  <c r="F31" i="1"/>
  <c r="I30" i="1"/>
  <c r="F30" i="1"/>
  <c r="H29" i="1"/>
  <c r="G29" i="1"/>
  <c r="F29" i="1"/>
  <c r="E29" i="1"/>
  <c r="D29" i="1"/>
  <c r="I28" i="1"/>
  <c r="F28" i="1"/>
  <c r="I27" i="1"/>
  <c r="F27" i="1"/>
  <c r="I26" i="1"/>
  <c r="F26" i="1"/>
  <c r="I25" i="1"/>
  <c r="I24" i="1"/>
  <c r="I23" i="1"/>
  <c r="F23" i="1"/>
  <c r="I22" i="1"/>
  <c r="F22" i="1"/>
  <c r="I21" i="1"/>
  <c r="I17" i="1" s="1"/>
  <c r="F21" i="1"/>
  <c r="I20" i="1"/>
  <c r="F20" i="1"/>
  <c r="I19" i="1"/>
  <c r="F19" i="1"/>
  <c r="F18" i="1"/>
  <c r="F17" i="1" s="1"/>
  <c r="H17" i="1"/>
  <c r="H42" i="1" s="1"/>
  <c r="H77" i="1" s="1"/>
  <c r="G17" i="1"/>
  <c r="G42" i="1" s="1"/>
  <c r="G77" i="1" s="1"/>
  <c r="E17" i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F42" i="1" s="1"/>
  <c r="I10" i="1"/>
  <c r="F10" i="1"/>
  <c r="I80" i="1" l="1"/>
  <c r="I83" i="1" s="1"/>
  <c r="H83" i="1"/>
  <c r="I42" i="1"/>
  <c r="F80" i="1"/>
  <c r="F83" i="1" s="1"/>
  <c r="E83" i="1"/>
  <c r="F71" i="1"/>
  <c r="F77" i="1" s="1"/>
  <c r="D77" i="1"/>
  <c r="D73" i="1"/>
  <c r="F73" i="1" s="1"/>
  <c r="I44" i="1" l="1"/>
  <c r="I77" i="1"/>
</calcChain>
</file>

<file path=xl/sharedStrings.xml><?xml version="1.0" encoding="utf-8"?>
<sst xmlns="http://schemas.openxmlformats.org/spreadsheetml/2006/main" count="87" uniqueCount="78">
  <si>
    <t>Estado Analítico de Ingresos Detallado - LDF</t>
  </si>
  <si>
    <t>Del 1 de Enero al 30 de Septiembre de 2024</t>
  </si>
  <si>
    <t xml:space="preserve">(Cifras en Pesos) 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</si>
  <si>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</si>
  <si>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</si>
  <si>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</si>
  <si>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</si>
  <si>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</si>
  <si>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</si>
  <si>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</si>
  <si>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</si>
  <si>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</si>
  <si>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</si>
  <si>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</si>
  <si>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</si>
  <si>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</si>
  <si>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</si>
  <si>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</si>
  <si>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 y Otros Ingresos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</si>
  <si>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</si>
  <si>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</si>
  <si>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</si>
  <si>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</si>
  <si>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</si>
  <si>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</si>
  <si>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 
(Enajenación Bebidas con Contenido Alcohólico)</t>
  </si>
  <si>
    <t>0.136% de la Recaudación Federal Participable</t>
  </si>
  <si>
    <t xml:space="preserve"> 3.17% Sobre Extracción de Petróleo</t>
  </si>
  <si>
    <t>Gasolinas y Diésel</t>
  </si>
  <si>
    <t xml:space="preserve"> Fondo del Impuesto Sobre la Renta</t>
  </si>
  <si>
    <t xml:space="preserve"> Fondo de Estabilización de los Ingresos de las Entidades Federativas</t>
  </si>
  <si>
    <t>Incentivos Derivados de la Colaboración Fiscal</t>
  </si>
  <si>
    <t>Impuesto sobre Tenencia o Uso de Vehículos Años anteriores</t>
  </si>
  <si>
    <t xml:space="preserve"> Fondo de Compensación Impuesto sobre Automóviles Nuevos</t>
  </si>
  <si>
    <t xml:space="preserve"> Impuesto Sobre Automóviles Nuevos</t>
  </si>
  <si>
    <t>Fondo de Compensación del Régimen de Pequeños Contribuyentesy del Régimen de Intermedios</t>
  </si>
  <si>
    <t>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</si>
  <si>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</si>
  <si>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</si>
  <si>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</si>
  <si>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</si>
  <si>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</si>
  <si>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Otros Ingresos de Libre Disposición</t>
  </si>
  <si>
    <t>Total de Ingresos de Libre Disposición</t>
  </si>
  <si>
    <t>Ingresos Excedentes de Ingresos de Libre Disposición</t>
  </si>
  <si>
    <t>Ampliaciones/</t>
  </si>
  <si>
    <t>(Reducciones)</t>
  </si>
  <si>
    <t>Transferencias Federales Etiquetadas</t>
  </si>
  <si>
    <t xml:space="preserve">Aportaciones </t>
  </si>
  <si>
    <t>Fondo de Aportaciones para la Nómina Educativa y Gasto Operativo (FONE)</t>
  </si>
  <si>
    <t>Fondo de Aportaciones para los Servicios de Salud (FASSA)</t>
  </si>
  <si>
    <t>Fondo de Aportaciones para la Infraestructura Social (FAIS)</t>
  </si>
  <si>
    <t>Fondo de Aportaciones para el Fortalecimiento de los Municipios y de las Demarcaciones Territoriales del Distrito Federal  (FORTAMUN)</t>
  </si>
  <si>
    <t>Fondo de Aportaciones Múltiples (FAM)</t>
  </si>
  <si>
    <t>Fondo de Aportaciones para la Educación Tecnológica y de Adultos (FAETA)</t>
  </si>
  <si>
    <t>Fondo de Aportaciones para la Seguridad Pública de los Estados y del Distrito Federal (FASP)</t>
  </si>
  <si>
    <t>Fondo de Aportaciones para el Fortalecimiento de las Entidades Federativas (FAFEF)</t>
  </si>
  <si>
    <t xml:space="preserve"> Convenios </t>
  </si>
  <si>
    <t>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</si>
  <si>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</si>
  <si>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</si>
  <si>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</si>
  <si>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</si>
  <si>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</si>
  <si>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para el Desarrollo de Zonas de Producción Minera</t>
  </si>
  <si>
    <t>Transferencias, Subsidios y Subvenciones, y Pensiones y Jubilaciones</t>
  </si>
  <si>
    <t xml:space="preserve">Otras Transferencias Federales Etiquetadas </t>
  </si>
  <si>
    <t>Otros Ingresos Etiquetados ( productos Financieros )</t>
  </si>
  <si>
    <t>Otros Convenios  con terceros (Etiquetados)</t>
  </si>
  <si>
    <t>Total de Transferencias Federales Etiquetadas</t>
  </si>
  <si>
    <t>Ingresos Derivados de Financiamientos</t>
  </si>
  <si>
    <t xml:space="preserve">Corto Plazo </t>
  </si>
  <si>
    <t>Largo Plazo</t>
  </si>
  <si>
    <t xml:space="preserve">Total de Ingresos </t>
  </si>
  <si>
    <t>Datos Informativos</t>
  </si>
  <si>
    <t>Ingresos Derivados de Financiamientos con</t>
  </si>
  <si>
    <t>Fuente de Pago de Ingresos de Libre Disposición</t>
  </si>
  <si>
    <t xml:space="preserve"> Ingresos Derivados de Financiamientos con Fuente de Pago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</si>
</sst>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000000"/>
      <name val="Encode Sans Expanded SemiBold"/>
    </font>
    <font>
      <sz val="10"/>
      <color theme="1"/>
      <name val="Encode Sans Expanded SemiBold"/>
    </font>
    <font>
      <b/>
      <sz val="7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9"/>
      <color theme="0"/>
      <name val="Aptos Narrow"/>
      <family val="2"/>
      <scheme val="minor"/>
    </font>
    <font>
      <sz val="8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/>
    <xf numFmtId="0" fontId="9" fillId="3" borderId="15" xfId="0" applyFont="1" applyFill="1" applyBorder="1" applyAlignment="1">
      <alignment horizontal="right" vertical="center"/>
    </xf>
    <xf numFmtId="3" fontId="10" fillId="3" borderId="17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3" borderId="16" xfId="0" applyFont="1" applyFill="1" applyBorder="1" applyAlignment="1">
      <alignment horizontal="left" vertical="center"/>
    </xf>
    <xf numFmtId="3" fontId="13" fillId="0" borderId="18" xfId="0" applyNumberFormat="1" applyFont="1" applyBorder="1" applyProtection="1">
      <protection locked="0"/>
    </xf>
    <xf numFmtId="3" fontId="10" fillId="3" borderId="17" xfId="0" applyNumberFormat="1" applyFont="1" applyFill="1" applyBorder="1" applyAlignment="1" applyProtection="1">
      <alignment horizontal="right" vertical="center"/>
      <protection locked="0"/>
    </xf>
    <xf numFmtId="3" fontId="10" fillId="0" borderId="17" xfId="0" applyNumberFormat="1" applyFont="1" applyBorder="1" applyAlignment="1" applyProtection="1">
      <alignment horizontal="right" vertical="center"/>
      <protection locked="0"/>
    </xf>
    <xf numFmtId="3" fontId="10" fillId="3" borderId="19" xfId="0" applyNumberFormat="1" applyFont="1" applyFill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3" fontId="12" fillId="3" borderId="17" xfId="0" applyNumberFormat="1" applyFont="1" applyFill="1" applyBorder="1" applyAlignment="1" applyProtection="1">
      <alignment horizontal="right" vertical="center"/>
      <protection locked="0"/>
    </xf>
    <xf numFmtId="3" fontId="12" fillId="0" borderId="17" xfId="0" applyNumberFormat="1" applyFont="1" applyBorder="1" applyAlignment="1" applyProtection="1">
      <alignment horizontal="right" vertical="center"/>
      <protection locked="0"/>
    </xf>
    <xf numFmtId="3" fontId="12" fillId="3" borderId="17" xfId="0" applyNumberFormat="1" applyFont="1" applyFill="1" applyBorder="1" applyAlignment="1">
      <alignment horizontal="right" vertical="center"/>
    </xf>
    <xf numFmtId="0" fontId="12" fillId="0" borderId="17" xfId="0" applyFont="1" applyBorder="1" applyAlignment="1">
      <alignment horizontal="left" vertical="center" wrapText="1"/>
    </xf>
    <xf numFmtId="3" fontId="12" fillId="3" borderId="19" xfId="0" applyNumberFormat="1" applyFont="1" applyFill="1" applyBorder="1" applyAlignment="1" applyProtection="1">
      <alignment vertical="center"/>
      <protection locked="0"/>
    </xf>
    <xf numFmtId="3" fontId="12" fillId="0" borderId="19" xfId="0" applyNumberFormat="1" applyFont="1" applyBorder="1" applyAlignment="1" applyProtection="1">
      <alignment vertical="center"/>
      <protection locked="0"/>
    </xf>
    <xf numFmtId="3" fontId="12" fillId="3" borderId="19" xfId="0" applyNumberFormat="1" applyFont="1" applyFill="1" applyBorder="1" applyAlignment="1" applyProtection="1">
      <alignment horizontal="right" vertical="center"/>
      <protection locked="0"/>
    </xf>
    <xf numFmtId="3" fontId="12" fillId="0" borderId="19" xfId="0" applyNumberFormat="1" applyFont="1" applyBorder="1" applyAlignment="1" applyProtection="1">
      <alignment horizontal="right" vertical="center"/>
      <protection locked="0"/>
    </xf>
    <xf numFmtId="0" fontId="12" fillId="3" borderId="17" xfId="0" applyFont="1" applyFill="1" applyBorder="1" applyAlignment="1">
      <alignment horizontal="left" vertical="center" wrapText="1"/>
    </xf>
    <xf numFmtId="3" fontId="10" fillId="0" borderId="17" xfId="0" applyNumberFormat="1" applyFont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3" fontId="12" fillId="3" borderId="19" xfId="0" applyNumberFormat="1" applyFont="1" applyFill="1" applyBorder="1" applyAlignment="1">
      <alignment vertical="center"/>
    </xf>
    <xf numFmtId="3" fontId="12" fillId="4" borderId="17" xfId="0" applyNumberFormat="1" applyFont="1" applyFill="1" applyBorder="1" applyAlignment="1" applyProtection="1">
      <alignment horizontal="right" vertical="center"/>
      <protection locked="0"/>
    </xf>
    <xf numFmtId="3" fontId="10" fillId="4" borderId="19" xfId="0" applyNumberFormat="1" applyFont="1" applyFill="1" applyBorder="1" applyAlignment="1">
      <alignment vertical="center"/>
    </xf>
    <xf numFmtId="3" fontId="9" fillId="3" borderId="21" xfId="0" applyNumberFormat="1" applyFont="1" applyFill="1" applyBorder="1" applyAlignment="1" applyProtection="1">
      <alignment horizontal="right" vertical="center"/>
      <protection locked="0"/>
    </xf>
    <xf numFmtId="3" fontId="9" fillId="3" borderId="22" xfId="0" applyNumberFormat="1" applyFont="1" applyFill="1" applyBorder="1" applyAlignment="1">
      <alignment vertical="center"/>
    </xf>
    <xf numFmtId="3" fontId="12" fillId="3" borderId="17" xfId="0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justify" vertical="center" wrapText="1"/>
    </xf>
    <xf numFmtId="3" fontId="10" fillId="3" borderId="19" xfId="0" applyNumberFormat="1" applyFont="1" applyFill="1" applyBorder="1" applyAlignment="1">
      <alignment horizontal="right" vertical="center" wrapText="1"/>
    </xf>
    <xf numFmtId="3" fontId="10" fillId="0" borderId="19" xfId="0" applyNumberFormat="1" applyFont="1" applyBorder="1" applyAlignment="1">
      <alignment horizontal="right" vertical="center" wrapText="1"/>
    </xf>
    <xf numFmtId="3" fontId="12" fillId="0" borderId="17" xfId="0" applyNumberFormat="1" applyFont="1" applyBorder="1" applyAlignment="1">
      <alignment horizontal="justify" vertical="center" wrapText="1"/>
    </xf>
    <xf numFmtId="3" fontId="11" fillId="0" borderId="0" xfId="0" applyNumberFormat="1" applyFont="1"/>
    <xf numFmtId="3" fontId="12" fillId="0" borderId="17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vertical="center"/>
    </xf>
    <xf numFmtId="0" fontId="12" fillId="3" borderId="20" xfId="0" applyFont="1" applyFill="1" applyBorder="1" applyAlignment="1">
      <alignment horizontal="left" vertical="center"/>
    </xf>
    <xf numFmtId="3" fontId="12" fillId="3" borderId="21" xfId="0" applyNumberFormat="1" applyFont="1" applyFill="1" applyBorder="1" applyAlignment="1">
      <alignment horizontal="justify" vertical="center" wrapText="1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8" fillId="2" borderId="2" xfId="1" applyNumberFormat="1" applyFont="1" applyFill="1" applyBorder="1" applyAlignment="1" applyProtection="1">
      <alignment horizontal="center" vertical="center" wrapText="1"/>
    </xf>
    <xf numFmtId="37" fontId="8" fillId="2" borderId="3" xfId="1" applyNumberFormat="1" applyFont="1" applyFill="1" applyBorder="1" applyAlignment="1" applyProtection="1">
      <alignment horizontal="center" vertical="center"/>
    </xf>
    <xf numFmtId="37" fontId="8" fillId="2" borderId="7" xfId="1" applyNumberFormat="1" applyFont="1" applyFill="1" applyBorder="1" applyAlignment="1" applyProtection="1">
      <alignment horizontal="center" vertical="center"/>
    </xf>
    <xf numFmtId="37" fontId="8" fillId="2" borderId="0" xfId="1" applyNumberFormat="1" applyFont="1" applyFill="1" applyBorder="1" applyAlignment="1" applyProtection="1">
      <alignment horizontal="center" vertical="center"/>
    </xf>
    <xf numFmtId="37" fontId="8" fillId="2" borderId="9" xfId="1" applyNumberFormat="1" applyFont="1" applyFill="1" applyBorder="1" applyAlignment="1" applyProtection="1">
      <alignment horizontal="center" vertical="center"/>
    </xf>
    <xf numFmtId="37" fontId="8" fillId="2" borderId="10" xfId="1" applyNumberFormat="1" applyFont="1" applyFill="1" applyBorder="1" applyAlignment="1" applyProtection="1">
      <alignment horizontal="center" vertical="center"/>
    </xf>
    <xf numFmtId="37" fontId="8" fillId="2" borderId="4" xfId="1" applyNumberFormat="1" applyFont="1" applyFill="1" applyBorder="1" applyAlignment="1" applyProtection="1">
      <alignment horizontal="center" vertical="center"/>
    </xf>
    <xf numFmtId="37" fontId="8" fillId="2" borderId="5" xfId="1" applyNumberFormat="1" applyFont="1" applyFill="1" applyBorder="1" applyAlignment="1" applyProtection="1">
      <alignment horizontal="center" vertical="center"/>
    </xf>
    <xf numFmtId="37" fontId="8" fillId="2" borderId="6" xfId="1" applyNumberFormat="1" applyFont="1" applyFill="1" applyBorder="1" applyAlignment="1" applyProtection="1">
      <alignment horizontal="center" vertical="center"/>
    </xf>
    <xf numFmtId="37" fontId="8" fillId="2" borderId="2" xfId="1" applyNumberFormat="1" applyFont="1" applyFill="1" applyBorder="1" applyAlignment="1" applyProtection="1">
      <alignment horizontal="center" vertical="center"/>
    </xf>
    <xf numFmtId="37" fontId="8" fillId="2" borderId="12" xfId="1" applyNumberFormat="1" applyFont="1" applyFill="1" applyBorder="1" applyAlignment="1" applyProtection="1">
      <alignment horizontal="center" vertical="center"/>
    </xf>
    <xf numFmtId="37" fontId="8" fillId="2" borderId="8" xfId="1" applyNumberFormat="1" applyFont="1" applyFill="1" applyBorder="1" applyAlignment="1" applyProtection="1">
      <alignment horizontal="center" vertical="center"/>
    </xf>
    <xf numFmtId="37" fontId="8" fillId="2" borderId="11" xfId="1" applyNumberFormat="1" applyFont="1" applyFill="1" applyBorder="1" applyAlignment="1" applyProtection="1">
      <alignment horizontal="center" vertical="center"/>
    </xf>
    <xf numFmtId="37" fontId="8" fillId="2" borderId="8" xfId="1" applyNumberFormat="1" applyFont="1" applyFill="1" applyBorder="1" applyAlignment="1" applyProtection="1">
      <alignment horizontal="center" vertical="center" wrapText="1"/>
    </xf>
    <xf numFmtId="37" fontId="8" fillId="2" borderId="11" xfId="1" applyNumberFormat="1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justify" vertical="center" wrapText="1"/>
    </xf>
    <xf numFmtId="0" fontId="9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133350</xdr:rowOff>
    </xdr:from>
    <xdr:to>
      <xdr:col>2</xdr:col>
      <xdr:colOff>1977388</xdr:colOff>
      <xdr:row>2</xdr:row>
      <xdr:rowOff>177075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4D1287C-589C-4911-B4F1-C8FC7E97C4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485775" y="133350"/>
          <a:ext cx="1958338" cy="672375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85725</xdr:rowOff>
    </xdr:from>
    <xdr:to>
      <xdr:col>7</xdr:col>
      <xdr:colOff>964608</xdr:colOff>
      <xdr:row>3</xdr:row>
      <xdr:rowOff>16275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73151-665E-4BE9-8F0E-C531D094F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85725"/>
          <a:ext cx="783633" cy="740175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88</xdr:row>
      <xdr:rowOff>104775</xdr:rowOff>
    </xdr:from>
    <xdr:ext cx="2724150" cy="64858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6B43F656-4298-463B-A0BF-33A58068A261}"/>
            </a:ext>
          </a:extLst>
        </xdr:cNvPr>
        <xdr:cNvSpPr txBox="1"/>
      </xdr:nvSpPr>
      <xdr:spPr>
        <a:xfrm>
          <a:off x="466725" y="15335250"/>
          <a:ext cx="2724150" cy="6485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6</xdr:col>
      <xdr:colOff>600075</xdr:colOff>
      <xdr:row>88</xdr:row>
      <xdr:rowOff>105656</xdr:rowOff>
    </xdr:from>
    <xdr:ext cx="2905125" cy="63817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F5133367-6F38-42CD-8790-ADA017E516A0}"/>
            </a:ext>
          </a:extLst>
        </xdr:cNvPr>
        <xdr:cNvSpPr txBox="1"/>
      </xdr:nvSpPr>
      <xdr:spPr>
        <a:xfrm>
          <a:off x="8810625" y="15336131"/>
          <a:ext cx="29051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2333625</xdr:colOff>
      <xdr:row>88</xdr:row>
      <xdr:rowOff>105656</xdr:rowOff>
    </xdr:from>
    <xdr:to>
      <xdr:col>4</xdr:col>
      <xdr:colOff>495300</xdr:colOff>
      <xdr:row>92</xdr:row>
      <xdr:rowOff>19896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D74FEDA8-173D-40EA-9A1C-8A521EA30EB9}"/>
            </a:ext>
          </a:extLst>
        </xdr:cNvPr>
        <xdr:cNvSpPr txBox="1"/>
      </xdr:nvSpPr>
      <xdr:spPr>
        <a:xfrm>
          <a:off x="2800350" y="15336131"/>
          <a:ext cx="3543300" cy="676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twoCellAnchor>
    <xdr:from>
      <xdr:col>3</xdr:col>
      <xdr:colOff>1133475</xdr:colOff>
      <xdr:row>88</xdr:row>
      <xdr:rowOff>105656</xdr:rowOff>
    </xdr:from>
    <xdr:to>
      <xdr:col>6</xdr:col>
      <xdr:colOff>838200</xdr:colOff>
      <xdr:row>92</xdr:row>
      <xdr:rowOff>85776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19DFA791-4326-4E94-B7FA-F3E7C039C735}"/>
            </a:ext>
          </a:extLst>
        </xdr:cNvPr>
        <xdr:cNvSpPr txBox="1"/>
      </xdr:nvSpPr>
      <xdr:spPr>
        <a:xfrm>
          <a:off x="5800725" y="15336131"/>
          <a:ext cx="3248025" cy="742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BCDD1-32DF-40E5-BD64-D658A76DC148}">
  <sheetPr codeName="Hoja34">
    <tabColor theme="6" tint="-0.499984740745262"/>
  </sheetPr>
  <dimension ref="A1:M96"/>
  <sheetViews>
    <sheetView showGridLines="0" tabSelected="1" zoomScaleNormal="100" workbookViewId="0">
      <selection activeCell="M12" sqref="M12"/>
    </sheetView>
  </sheetViews>
  <sheetFormatPr baseColWidth="10" defaultRowHeight="15"/>
  <cols>
    <col min="1" max="1" width="3.140625" customWidth="1"/>
    <col min="2" max="2" width="3.85546875" customWidth="1"/>
    <col min="3" max="3" width="63" customWidth="1"/>
    <col min="4" max="9" width="17.7109375" customWidth="1"/>
    <col min="10" max="10" width="1.42578125" customWidth="1"/>
    <col min="12" max="12" width="13.28515625" bestFit="1" customWidth="1"/>
    <col min="13" max="13" width="13" bestFit="1" customWidth="1"/>
  </cols>
  <sheetData>
    <row r="1" spans="1:9" s="1" customFormat="1" ht="27.7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s="1" customFormat="1" ht="21.75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s="2" customFormat="1" ht="14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4" spans="1:9" s="2" customFormat="1" ht="7.5" customHeight="1">
      <c r="A4" s="3"/>
      <c r="B4" s="3"/>
      <c r="C4" s="3"/>
      <c r="D4" s="4"/>
      <c r="E4" s="4"/>
      <c r="F4" s="4"/>
      <c r="G4" s="4"/>
      <c r="H4" s="4"/>
      <c r="I4" s="3"/>
    </row>
    <row r="5" spans="1:9" s="5" customFormat="1" ht="15" customHeight="1">
      <c r="A5" s="49" t="s">
        <v>3</v>
      </c>
      <c r="B5" s="50"/>
      <c r="C5" s="50"/>
      <c r="D5" s="55" t="s">
        <v>4</v>
      </c>
      <c r="E5" s="56"/>
      <c r="F5" s="56"/>
      <c r="G5" s="56"/>
      <c r="H5" s="57"/>
      <c r="I5" s="58" t="s">
        <v>5</v>
      </c>
    </row>
    <row r="6" spans="1:9" s="5" customFormat="1" ht="15" customHeight="1">
      <c r="A6" s="51"/>
      <c r="B6" s="52"/>
      <c r="C6" s="52"/>
      <c r="D6" s="60" t="s">
        <v>6</v>
      </c>
      <c r="E6" s="62" t="s">
        <v>7</v>
      </c>
      <c r="F6" s="62" t="s">
        <v>8</v>
      </c>
      <c r="G6" s="62" t="s">
        <v>9</v>
      </c>
      <c r="H6" s="62" t="s">
        <v>10</v>
      </c>
      <c r="I6" s="51"/>
    </row>
    <row r="7" spans="1:9" s="5" customFormat="1" ht="15" customHeight="1">
      <c r="A7" s="53"/>
      <c r="B7" s="54"/>
      <c r="C7" s="54"/>
      <c r="D7" s="61"/>
      <c r="E7" s="63"/>
      <c r="F7" s="63"/>
      <c r="G7" s="63"/>
      <c r="H7" s="63"/>
      <c r="I7" s="59"/>
    </row>
    <row r="8" spans="1:9" ht="4.5" customHeight="1">
      <c r="A8" s="64"/>
      <c r="B8" s="65"/>
      <c r="C8" s="66"/>
      <c r="D8" s="6"/>
      <c r="E8" s="6"/>
      <c r="F8" s="6"/>
      <c r="G8" s="6"/>
      <c r="H8" s="6"/>
      <c r="I8" s="6"/>
    </row>
    <row r="9" spans="1:9" s="8" customFormat="1" ht="12">
      <c r="A9" s="67" t="s">
        <v>11</v>
      </c>
      <c r="B9" s="45"/>
      <c r="C9" s="46"/>
      <c r="D9" s="7"/>
      <c r="E9" s="7"/>
      <c r="F9" s="7"/>
      <c r="G9" s="7"/>
      <c r="H9" s="7"/>
      <c r="I9" s="7"/>
    </row>
    <row r="10" spans="1:9" s="8" customFormat="1" ht="12">
      <c r="A10" s="9"/>
      <c r="B10" s="45" t="s">
        <v>12</v>
      </c>
      <c r="C10" s="46"/>
      <c r="D10" s="10">
        <v>7108479303</v>
      </c>
      <c r="E10" s="11">
        <v>0</v>
      </c>
      <c r="F10" s="11">
        <f>D10+E10</f>
        <v>7108479303</v>
      </c>
      <c r="G10" s="12">
        <v>5272495753</v>
      </c>
      <c r="H10" s="12">
        <v>5272495753</v>
      </c>
      <c r="I10" s="7">
        <f>H10-D10</f>
        <v>-1835983550</v>
      </c>
    </row>
    <row r="11" spans="1:9" s="8" customFormat="1" ht="12">
      <c r="A11" s="9"/>
      <c r="B11" s="45" t="s">
        <v>13</v>
      </c>
      <c r="C11" s="46"/>
      <c r="D11" s="11">
        <v>0</v>
      </c>
      <c r="E11" s="11">
        <v>0</v>
      </c>
      <c r="F11" s="11">
        <f t="shared" ref="F11:F23" si="0">D11+E11</f>
        <v>0</v>
      </c>
      <c r="G11" s="12">
        <v>0</v>
      </c>
      <c r="H11" s="12">
        <v>0</v>
      </c>
      <c r="I11" s="7">
        <f t="shared" ref="I11:I28" si="1">H11-D11</f>
        <v>0</v>
      </c>
    </row>
    <row r="12" spans="1:9" s="8" customFormat="1" ht="12">
      <c r="A12" s="9"/>
      <c r="B12" s="45" t="s">
        <v>14</v>
      </c>
      <c r="C12" s="46"/>
      <c r="D12" s="11">
        <v>0</v>
      </c>
      <c r="E12" s="11">
        <v>0</v>
      </c>
      <c r="F12" s="11">
        <f t="shared" si="0"/>
        <v>0</v>
      </c>
      <c r="G12" s="12">
        <v>0</v>
      </c>
      <c r="H12" s="12">
        <v>0</v>
      </c>
      <c r="I12" s="7">
        <f t="shared" si="1"/>
        <v>0</v>
      </c>
    </row>
    <row r="13" spans="1:9" s="8" customFormat="1" ht="12">
      <c r="A13" s="9"/>
      <c r="B13" s="45" t="s">
        <v>15</v>
      </c>
      <c r="C13" s="46"/>
      <c r="D13" s="11">
        <v>2539812684</v>
      </c>
      <c r="E13" s="11">
        <v>0</v>
      </c>
      <c r="F13" s="11">
        <f t="shared" si="0"/>
        <v>2539812684</v>
      </c>
      <c r="G13" s="12">
        <v>2729523864</v>
      </c>
      <c r="H13" s="12">
        <v>2729523864</v>
      </c>
      <c r="I13" s="7">
        <f t="shared" si="1"/>
        <v>189711180</v>
      </c>
    </row>
    <row r="14" spans="1:9" s="8" customFormat="1" ht="12">
      <c r="A14" s="9"/>
      <c r="B14" s="45" t="s">
        <v>16</v>
      </c>
      <c r="C14" s="46"/>
      <c r="D14" s="11">
        <v>210611205</v>
      </c>
      <c r="E14" s="11">
        <v>0</v>
      </c>
      <c r="F14" s="11">
        <f t="shared" si="0"/>
        <v>210611205</v>
      </c>
      <c r="G14" s="12">
        <v>477900847</v>
      </c>
      <c r="H14" s="12">
        <v>477900847</v>
      </c>
      <c r="I14" s="7">
        <f t="shared" si="1"/>
        <v>267289642</v>
      </c>
    </row>
    <row r="15" spans="1:9" s="8" customFormat="1" ht="12">
      <c r="A15" s="9"/>
      <c r="B15" s="45" t="s">
        <v>17</v>
      </c>
      <c r="C15" s="46"/>
      <c r="D15" s="11">
        <v>488332194</v>
      </c>
      <c r="E15" s="11">
        <v>0</v>
      </c>
      <c r="F15" s="11">
        <f t="shared" si="0"/>
        <v>488332194</v>
      </c>
      <c r="G15" s="12">
        <v>927142059</v>
      </c>
      <c r="H15" s="12">
        <v>927142059</v>
      </c>
      <c r="I15" s="7">
        <f t="shared" si="1"/>
        <v>438809865</v>
      </c>
    </row>
    <row r="16" spans="1:9" s="8" customFormat="1" ht="23.25" customHeight="1">
      <c r="A16" s="9"/>
      <c r="B16" s="68" t="s">
        <v>18</v>
      </c>
      <c r="C16" s="46"/>
      <c r="D16" s="11">
        <v>0</v>
      </c>
      <c r="E16" s="11">
        <v>0</v>
      </c>
      <c r="F16" s="11">
        <f t="shared" si="0"/>
        <v>0</v>
      </c>
      <c r="G16" s="12">
        <v>0</v>
      </c>
      <c r="H16" s="12">
        <v>0</v>
      </c>
      <c r="I16" s="7">
        <f t="shared" si="1"/>
        <v>0</v>
      </c>
    </row>
    <row r="17" spans="1:9" s="8" customFormat="1" ht="16.5" customHeight="1">
      <c r="A17" s="9"/>
      <c r="B17" s="45" t="s">
        <v>19</v>
      </c>
      <c r="C17" s="46"/>
      <c r="D17" s="13">
        <f t="shared" ref="D17:H17" si="2">SUM(D18:D28)</f>
        <v>31918240200</v>
      </c>
      <c r="E17" s="13">
        <f t="shared" si="2"/>
        <v>0</v>
      </c>
      <c r="F17" s="13">
        <f t="shared" si="2"/>
        <v>31918240200</v>
      </c>
      <c r="G17" s="14">
        <f>SUM(G18:G28)</f>
        <v>25231815485</v>
      </c>
      <c r="H17" s="14">
        <f t="shared" si="2"/>
        <v>25231815485</v>
      </c>
      <c r="I17" s="13">
        <f>SUM(I18:I28)</f>
        <v>-1821238936</v>
      </c>
    </row>
    <row r="18" spans="1:9" s="8" customFormat="1" ht="12">
      <c r="A18" s="9"/>
      <c r="B18" s="15"/>
      <c r="C18" s="16" t="s">
        <v>20</v>
      </c>
      <c r="D18" s="17">
        <v>24346161327</v>
      </c>
      <c r="E18" s="17"/>
      <c r="F18" s="17">
        <f t="shared" si="0"/>
        <v>24346161327</v>
      </c>
      <c r="G18" s="18">
        <v>19480975548</v>
      </c>
      <c r="H18" s="18">
        <v>19480975548</v>
      </c>
      <c r="I18" s="19">
        <v>0</v>
      </c>
    </row>
    <row r="19" spans="1:9" s="8" customFormat="1" ht="12">
      <c r="A19" s="9"/>
      <c r="B19" s="15"/>
      <c r="C19" s="16" t="s">
        <v>21</v>
      </c>
      <c r="D19" s="17">
        <v>1272192740</v>
      </c>
      <c r="E19" s="17"/>
      <c r="F19" s="17">
        <f t="shared" si="0"/>
        <v>1272192740</v>
      </c>
      <c r="G19" s="18">
        <v>1042122540</v>
      </c>
      <c r="H19" s="18">
        <v>1042122540</v>
      </c>
      <c r="I19" s="19">
        <f t="shared" si="1"/>
        <v>-230070200</v>
      </c>
    </row>
    <row r="20" spans="1:9" s="8" customFormat="1" ht="12">
      <c r="A20" s="9"/>
      <c r="B20" s="15"/>
      <c r="C20" s="16" t="s">
        <v>22</v>
      </c>
      <c r="D20" s="17">
        <v>1196812981</v>
      </c>
      <c r="E20" s="17"/>
      <c r="F20" s="17">
        <f t="shared" si="0"/>
        <v>1196812981</v>
      </c>
      <c r="G20" s="18">
        <v>846608389</v>
      </c>
      <c r="H20" s="18">
        <v>846608389</v>
      </c>
      <c r="I20" s="19">
        <f t="shared" si="1"/>
        <v>-350204592</v>
      </c>
    </row>
    <row r="21" spans="1:9" s="8" customFormat="1" ht="12">
      <c r="A21" s="9"/>
      <c r="B21" s="15"/>
      <c r="C21" s="16" t="s">
        <v>23</v>
      </c>
      <c r="D21" s="17">
        <v>0</v>
      </c>
      <c r="E21" s="17">
        <v>0</v>
      </c>
      <c r="F21" s="17">
        <f t="shared" si="0"/>
        <v>0</v>
      </c>
      <c r="G21" s="18">
        <v>0</v>
      </c>
      <c r="H21" s="18">
        <v>0</v>
      </c>
      <c r="I21" s="19">
        <f t="shared" si="1"/>
        <v>0</v>
      </c>
    </row>
    <row r="22" spans="1:9" s="8" customFormat="1" ht="12">
      <c r="A22" s="9"/>
      <c r="B22" s="15"/>
      <c r="C22" s="16" t="s">
        <v>24</v>
      </c>
      <c r="D22" s="17">
        <v>149552435</v>
      </c>
      <c r="E22" s="17"/>
      <c r="F22" s="17">
        <f t="shared" si="0"/>
        <v>149552435</v>
      </c>
      <c r="G22" s="18">
        <v>99951007</v>
      </c>
      <c r="H22" s="18">
        <v>99951007</v>
      </c>
      <c r="I22" s="19">
        <f t="shared" si="1"/>
        <v>-49601428</v>
      </c>
    </row>
    <row r="23" spans="1:9" s="8" customFormat="1" ht="28.5" customHeight="1">
      <c r="A23" s="9"/>
      <c r="B23" s="15"/>
      <c r="C23" s="20" t="s">
        <v>25</v>
      </c>
      <c r="D23" s="21">
        <v>543983987</v>
      </c>
      <c r="E23" s="21"/>
      <c r="F23" s="17">
        <f t="shared" si="0"/>
        <v>543983987</v>
      </c>
      <c r="G23" s="22">
        <v>395938975</v>
      </c>
      <c r="H23" s="22">
        <v>395938975</v>
      </c>
      <c r="I23" s="19">
        <f t="shared" si="1"/>
        <v>-148045012</v>
      </c>
    </row>
    <row r="24" spans="1:9" s="8" customFormat="1" ht="12">
      <c r="A24" s="9"/>
      <c r="B24" s="15"/>
      <c r="C24" s="16" t="s">
        <v>26</v>
      </c>
      <c r="D24" s="21">
        <v>0</v>
      </c>
      <c r="E24" s="21">
        <v>0</v>
      </c>
      <c r="F24" s="17">
        <v>0</v>
      </c>
      <c r="G24" s="22">
        <v>0</v>
      </c>
      <c r="H24" s="22">
        <v>0</v>
      </c>
      <c r="I24" s="19">
        <f t="shared" si="1"/>
        <v>0</v>
      </c>
    </row>
    <row r="25" spans="1:9" s="8" customFormat="1" ht="12">
      <c r="A25" s="9"/>
      <c r="B25" s="15"/>
      <c r="C25" s="16" t="s">
        <v>27</v>
      </c>
      <c r="D25" s="17">
        <v>0</v>
      </c>
      <c r="E25" s="17">
        <v>0</v>
      </c>
      <c r="F25" s="17">
        <v>0</v>
      </c>
      <c r="G25" s="18">
        <v>0</v>
      </c>
      <c r="H25" s="18">
        <v>0</v>
      </c>
      <c r="I25" s="19">
        <f t="shared" si="1"/>
        <v>0</v>
      </c>
    </row>
    <row r="26" spans="1:9" s="8" customFormat="1" ht="12">
      <c r="A26" s="9"/>
      <c r="B26" s="15"/>
      <c r="C26" s="16" t="s">
        <v>28</v>
      </c>
      <c r="D26" s="17">
        <v>1300903497</v>
      </c>
      <c r="E26" s="17"/>
      <c r="F26" s="17">
        <f t="shared" ref="F26:F28" si="3">D26+E26</f>
        <v>1300903497</v>
      </c>
      <c r="G26" s="18">
        <v>829610824</v>
      </c>
      <c r="H26" s="18">
        <v>829610824</v>
      </c>
      <c r="I26" s="19">
        <f t="shared" si="1"/>
        <v>-471292673</v>
      </c>
    </row>
    <row r="27" spans="1:9" s="8" customFormat="1" ht="12">
      <c r="A27" s="9"/>
      <c r="B27" s="15"/>
      <c r="C27" s="16" t="s">
        <v>29</v>
      </c>
      <c r="D27" s="17">
        <v>3108633233</v>
      </c>
      <c r="E27" s="17"/>
      <c r="F27" s="17">
        <f t="shared" si="3"/>
        <v>3108633233</v>
      </c>
      <c r="G27" s="18">
        <v>2536608202</v>
      </c>
      <c r="H27" s="18">
        <v>2536608202</v>
      </c>
      <c r="I27" s="19">
        <f t="shared" si="1"/>
        <v>-572025031</v>
      </c>
    </row>
    <row r="28" spans="1:9" s="8" customFormat="1" ht="12">
      <c r="A28" s="9"/>
      <c r="B28" s="15"/>
      <c r="C28" s="16" t="s">
        <v>30</v>
      </c>
      <c r="D28" s="23">
        <v>0</v>
      </c>
      <c r="E28" s="23">
        <v>0</v>
      </c>
      <c r="F28" s="17">
        <f t="shared" si="3"/>
        <v>0</v>
      </c>
      <c r="G28" s="24">
        <v>0</v>
      </c>
      <c r="H28" s="24">
        <v>0</v>
      </c>
      <c r="I28" s="19">
        <f t="shared" si="1"/>
        <v>0</v>
      </c>
    </row>
    <row r="29" spans="1:9" s="8" customFormat="1" ht="12">
      <c r="A29" s="9"/>
      <c r="B29" s="45" t="s">
        <v>31</v>
      </c>
      <c r="C29" s="46"/>
      <c r="D29" s="13">
        <f t="shared" ref="D29:I29" si="4">SUM(D30:D34)</f>
        <v>1132725834</v>
      </c>
      <c r="E29" s="13">
        <f t="shared" si="4"/>
        <v>0</v>
      </c>
      <c r="F29" s="13">
        <f t="shared" si="4"/>
        <v>1132725834</v>
      </c>
      <c r="G29" s="14">
        <f>SUM(G30:G34)</f>
        <v>940626083</v>
      </c>
      <c r="H29" s="14">
        <f t="shared" si="4"/>
        <v>940626083</v>
      </c>
      <c r="I29" s="13">
        <f t="shared" si="4"/>
        <v>-192099751</v>
      </c>
    </row>
    <row r="30" spans="1:9" s="8" customFormat="1" ht="12">
      <c r="A30" s="9"/>
      <c r="B30" s="15"/>
      <c r="C30" s="16" t="s">
        <v>32</v>
      </c>
      <c r="D30" s="17">
        <v>0</v>
      </c>
      <c r="E30" s="17">
        <v>0</v>
      </c>
      <c r="F30" s="17">
        <f t="shared" ref="F30:F35" si="5">D30+E30</f>
        <v>0</v>
      </c>
      <c r="G30" s="18">
        <v>43137</v>
      </c>
      <c r="H30" s="18">
        <v>43137</v>
      </c>
      <c r="I30" s="19">
        <f t="shared" ref="I30:I40" si="6">H30-D30</f>
        <v>43137</v>
      </c>
    </row>
    <row r="31" spans="1:9" s="8" customFormat="1" ht="12">
      <c r="A31" s="9"/>
      <c r="B31" s="15"/>
      <c r="C31" s="16" t="s">
        <v>33</v>
      </c>
      <c r="D31" s="17">
        <v>137677324</v>
      </c>
      <c r="E31" s="17">
        <v>0</v>
      </c>
      <c r="F31" s="17">
        <f t="shared" si="5"/>
        <v>137677324</v>
      </c>
      <c r="G31" s="18">
        <v>103257990</v>
      </c>
      <c r="H31" s="18">
        <v>103257990</v>
      </c>
      <c r="I31" s="19">
        <f t="shared" si="6"/>
        <v>-34419334</v>
      </c>
    </row>
    <row r="32" spans="1:9" s="8" customFormat="1" ht="12">
      <c r="A32" s="9"/>
      <c r="B32" s="15"/>
      <c r="C32" s="16" t="s">
        <v>34</v>
      </c>
      <c r="D32" s="17">
        <v>651056130</v>
      </c>
      <c r="E32" s="17">
        <v>0</v>
      </c>
      <c r="F32" s="17">
        <f t="shared" si="5"/>
        <v>651056130</v>
      </c>
      <c r="G32" s="18">
        <v>472317909</v>
      </c>
      <c r="H32" s="18">
        <v>472317909</v>
      </c>
      <c r="I32" s="19">
        <f t="shared" si="6"/>
        <v>-178738221</v>
      </c>
    </row>
    <row r="33" spans="1:10" s="8" customFormat="1" ht="32.25" customHeight="1">
      <c r="A33" s="9"/>
      <c r="B33" s="15"/>
      <c r="C33" s="25" t="s">
        <v>35</v>
      </c>
      <c r="D33" s="21">
        <v>22457573</v>
      </c>
      <c r="E33" s="21">
        <v>0</v>
      </c>
      <c r="F33" s="17">
        <f t="shared" si="5"/>
        <v>22457573</v>
      </c>
      <c r="G33" s="22">
        <v>24791935</v>
      </c>
      <c r="H33" s="22">
        <v>24791935</v>
      </c>
      <c r="I33" s="19">
        <f t="shared" si="6"/>
        <v>2334362</v>
      </c>
    </row>
    <row r="34" spans="1:10" s="8" customFormat="1" ht="12">
      <c r="A34" s="9"/>
      <c r="B34" s="15"/>
      <c r="C34" s="16" t="s">
        <v>36</v>
      </c>
      <c r="D34" s="17">
        <v>321534807</v>
      </c>
      <c r="E34" s="17">
        <v>0</v>
      </c>
      <c r="F34" s="17">
        <f t="shared" si="5"/>
        <v>321534807</v>
      </c>
      <c r="G34" s="18">
        <v>340215112</v>
      </c>
      <c r="H34" s="18">
        <v>340215112</v>
      </c>
      <c r="I34" s="19">
        <f t="shared" si="6"/>
        <v>18680305</v>
      </c>
    </row>
    <row r="35" spans="1:10" s="8" customFormat="1" ht="12">
      <c r="A35" s="9"/>
      <c r="B35" s="45" t="s">
        <v>37</v>
      </c>
      <c r="C35" s="46"/>
      <c r="D35" s="11">
        <v>0</v>
      </c>
      <c r="E35" s="11">
        <v>0</v>
      </c>
      <c r="F35" s="17">
        <f t="shared" si="5"/>
        <v>0</v>
      </c>
      <c r="G35" s="12">
        <v>0</v>
      </c>
      <c r="H35" s="12">
        <v>0</v>
      </c>
      <c r="I35" s="7">
        <f t="shared" si="6"/>
        <v>0</v>
      </c>
    </row>
    <row r="36" spans="1:10" s="8" customFormat="1" ht="12">
      <c r="A36" s="9"/>
      <c r="B36" s="45" t="s">
        <v>38</v>
      </c>
      <c r="C36" s="46"/>
      <c r="D36" s="7">
        <f t="shared" ref="D36:I36" si="7">D37</f>
        <v>0</v>
      </c>
      <c r="E36" s="7">
        <f t="shared" si="7"/>
        <v>0</v>
      </c>
      <c r="F36" s="7">
        <f t="shared" si="7"/>
        <v>0</v>
      </c>
      <c r="G36" s="26">
        <f t="shared" si="7"/>
        <v>0</v>
      </c>
      <c r="H36" s="26">
        <f t="shared" si="7"/>
        <v>0</v>
      </c>
      <c r="I36" s="7">
        <f t="shared" si="7"/>
        <v>0</v>
      </c>
    </row>
    <row r="37" spans="1:10" s="8" customFormat="1" ht="12">
      <c r="A37" s="9"/>
      <c r="B37" s="15"/>
      <c r="C37" s="16" t="s">
        <v>39</v>
      </c>
      <c r="D37" s="17">
        <v>0</v>
      </c>
      <c r="E37" s="17">
        <v>0</v>
      </c>
      <c r="F37" s="17">
        <f t="shared" ref="F37" si="8">D37+E37</f>
        <v>0</v>
      </c>
      <c r="G37" s="18">
        <v>0</v>
      </c>
      <c r="H37" s="18">
        <v>0</v>
      </c>
      <c r="I37" s="19">
        <f t="shared" si="6"/>
        <v>0</v>
      </c>
    </row>
    <row r="38" spans="1:10" s="8" customFormat="1" ht="12">
      <c r="A38" s="9"/>
      <c r="B38" s="45" t="s">
        <v>40</v>
      </c>
      <c r="C38" s="46"/>
      <c r="D38" s="7">
        <f>SUM(D39:D40)</f>
        <v>0</v>
      </c>
      <c r="E38" s="7">
        <f t="shared" ref="E38:I38" si="9">SUM(E39:E40)</f>
        <v>0</v>
      </c>
      <c r="F38" s="7">
        <f t="shared" si="9"/>
        <v>0</v>
      </c>
      <c r="G38" s="26">
        <f t="shared" si="9"/>
        <v>0</v>
      </c>
      <c r="H38" s="26">
        <f t="shared" si="9"/>
        <v>0</v>
      </c>
      <c r="I38" s="7">
        <f t="shared" si="9"/>
        <v>0</v>
      </c>
    </row>
    <row r="39" spans="1:10" s="8" customFormat="1" ht="12">
      <c r="A39" s="9"/>
      <c r="B39" s="15"/>
      <c r="C39" s="16" t="s">
        <v>41</v>
      </c>
      <c r="D39" s="17">
        <v>0</v>
      </c>
      <c r="E39" s="17">
        <v>0</v>
      </c>
      <c r="F39" s="17">
        <f t="shared" ref="F39" si="10">D39+E39</f>
        <v>0</v>
      </c>
      <c r="G39" s="18">
        <v>0</v>
      </c>
      <c r="H39" s="18">
        <v>0</v>
      </c>
      <c r="I39" s="19">
        <f t="shared" si="6"/>
        <v>0</v>
      </c>
      <c r="J39" s="27"/>
    </row>
    <row r="40" spans="1:10" s="8" customFormat="1" ht="12">
      <c r="A40" s="9"/>
      <c r="B40" s="15"/>
      <c r="C40" s="16" t="s">
        <v>42</v>
      </c>
      <c r="D40" s="17"/>
      <c r="E40" s="17"/>
      <c r="F40" s="17"/>
      <c r="G40" s="17"/>
      <c r="H40" s="17"/>
      <c r="I40" s="19">
        <f t="shared" si="6"/>
        <v>0</v>
      </c>
    </row>
    <row r="41" spans="1:10" s="8" customFormat="1" ht="9" customHeight="1">
      <c r="A41" s="9"/>
      <c r="B41" s="15"/>
      <c r="C41" s="16"/>
      <c r="D41" s="19"/>
      <c r="E41" s="19"/>
      <c r="F41" s="19"/>
      <c r="G41" s="19"/>
      <c r="H41" s="19"/>
      <c r="I41" s="19"/>
    </row>
    <row r="42" spans="1:10" s="8" customFormat="1" ht="12">
      <c r="A42" s="67" t="s">
        <v>43</v>
      </c>
      <c r="B42" s="45"/>
      <c r="C42" s="46"/>
      <c r="D42" s="13">
        <f>D10+D11+D12+D13+D14+D15+D16+D17+D29+D35+D36+D38</f>
        <v>43398201420</v>
      </c>
      <c r="E42" s="13">
        <f t="shared" ref="E42:I42" si="11">E10+E11+E12+E13+E14+E15+E16+E17+E29+E35+E36+E38</f>
        <v>0</v>
      </c>
      <c r="F42" s="13">
        <f t="shared" si="11"/>
        <v>43398201420</v>
      </c>
      <c r="G42" s="14">
        <f>G10+G11+G12+G13+G14+G15+G16+G17+G29+G35+G36+G38</f>
        <v>35579504091</v>
      </c>
      <c r="H42" s="13">
        <f t="shared" si="11"/>
        <v>35579504091</v>
      </c>
      <c r="I42" s="13">
        <f t="shared" si="11"/>
        <v>-2953511550</v>
      </c>
    </row>
    <row r="43" spans="1:10" s="8" customFormat="1" ht="6.75" customHeight="1">
      <c r="A43" s="69"/>
      <c r="B43" s="70"/>
      <c r="C43" s="71"/>
      <c r="D43" s="28"/>
      <c r="E43" s="28"/>
      <c r="F43" s="28"/>
      <c r="G43" s="28"/>
      <c r="H43" s="28"/>
      <c r="I43" s="28"/>
    </row>
    <row r="44" spans="1:10" s="8" customFormat="1" ht="12">
      <c r="A44" s="67" t="s">
        <v>44</v>
      </c>
      <c r="B44" s="45"/>
      <c r="C44" s="46"/>
      <c r="D44" s="29"/>
      <c r="E44" s="29"/>
      <c r="F44" s="29"/>
      <c r="G44" s="29"/>
      <c r="H44" s="29"/>
      <c r="I44" s="30">
        <f>IF(I42&gt;=1,I42,0)</f>
        <v>0</v>
      </c>
    </row>
    <row r="45" spans="1:10" ht="9.75" customHeight="1">
      <c r="A45" s="72"/>
      <c r="B45" s="73"/>
      <c r="C45" s="74"/>
      <c r="D45" s="31"/>
      <c r="E45" s="31"/>
      <c r="F45" s="31"/>
      <c r="G45" s="31"/>
      <c r="H45" s="31"/>
      <c r="I45" s="32"/>
    </row>
    <row r="46" spans="1:10" s="5" customFormat="1">
      <c r="A46" s="49" t="s">
        <v>3</v>
      </c>
      <c r="B46" s="50"/>
      <c r="C46" s="50"/>
      <c r="D46" s="55" t="s">
        <v>4</v>
      </c>
      <c r="E46" s="56"/>
      <c r="F46" s="56"/>
      <c r="G46" s="56"/>
      <c r="H46" s="57"/>
      <c r="I46" s="58" t="s">
        <v>5</v>
      </c>
    </row>
    <row r="47" spans="1:10" s="5" customFormat="1">
      <c r="A47" s="51"/>
      <c r="B47" s="52"/>
      <c r="C47" s="52"/>
      <c r="D47" s="60" t="s">
        <v>6</v>
      </c>
      <c r="E47" s="62" t="s">
        <v>45</v>
      </c>
      <c r="F47" s="62" t="s">
        <v>8</v>
      </c>
      <c r="G47" s="62" t="s">
        <v>9</v>
      </c>
      <c r="H47" s="62" t="s">
        <v>10</v>
      </c>
      <c r="I47" s="51"/>
    </row>
    <row r="48" spans="1:10" s="5" customFormat="1">
      <c r="A48" s="53"/>
      <c r="B48" s="54"/>
      <c r="C48" s="54"/>
      <c r="D48" s="61"/>
      <c r="E48" s="63" t="s">
        <v>46</v>
      </c>
      <c r="F48" s="63"/>
      <c r="G48" s="63"/>
      <c r="H48" s="63"/>
      <c r="I48" s="59"/>
    </row>
    <row r="49" spans="1:9" s="8" customFormat="1" ht="12">
      <c r="A49" s="67" t="s">
        <v>47</v>
      </c>
      <c r="B49" s="45"/>
      <c r="C49" s="46"/>
      <c r="D49" s="33"/>
      <c r="E49" s="33"/>
      <c r="F49" s="33"/>
      <c r="G49" s="33"/>
      <c r="H49" s="33"/>
      <c r="I49" s="33"/>
    </row>
    <row r="50" spans="1:9" s="8" customFormat="1" ht="12">
      <c r="A50" s="9"/>
      <c r="B50" s="70" t="s">
        <v>48</v>
      </c>
      <c r="C50" s="71"/>
      <c r="D50" s="7">
        <f t="shared" ref="D50:I50" si="12">SUM(D51:D58)</f>
        <v>28225437549</v>
      </c>
      <c r="E50" s="7">
        <f t="shared" si="12"/>
        <v>0</v>
      </c>
      <c r="F50" s="7">
        <f t="shared" si="12"/>
        <v>28225437549</v>
      </c>
      <c r="G50" s="26">
        <f t="shared" si="12"/>
        <v>20317183098</v>
      </c>
      <c r="H50" s="26">
        <f t="shared" si="12"/>
        <v>20317183098</v>
      </c>
      <c r="I50" s="7">
        <f t="shared" si="12"/>
        <v>-7908254451</v>
      </c>
    </row>
    <row r="51" spans="1:9" s="8" customFormat="1" ht="12">
      <c r="A51" s="9"/>
      <c r="B51" s="15"/>
      <c r="C51" s="16" t="s">
        <v>49</v>
      </c>
      <c r="D51" s="23">
        <v>16634456014</v>
      </c>
      <c r="E51" s="23">
        <v>0</v>
      </c>
      <c r="F51" s="17">
        <f t="shared" ref="F51:F58" si="13">D51+E51</f>
        <v>16634456014</v>
      </c>
      <c r="G51" s="24">
        <v>12530947134</v>
      </c>
      <c r="H51" s="24">
        <v>12530947134</v>
      </c>
      <c r="I51" s="19">
        <f t="shared" ref="I51:I58" si="14">H51-D51</f>
        <v>-4103508880</v>
      </c>
    </row>
    <row r="52" spans="1:9" s="8" customFormat="1" ht="12">
      <c r="A52" s="9"/>
      <c r="B52" s="15"/>
      <c r="C52" s="16" t="s">
        <v>50</v>
      </c>
      <c r="D52" s="23">
        <v>4229762079</v>
      </c>
      <c r="E52" s="23">
        <v>0</v>
      </c>
      <c r="F52" s="17">
        <f t="shared" si="13"/>
        <v>4229762079</v>
      </c>
      <c r="G52" s="24">
        <v>1722794057</v>
      </c>
      <c r="H52" s="24">
        <v>1722794057</v>
      </c>
      <c r="I52" s="19">
        <f t="shared" si="14"/>
        <v>-2506968022</v>
      </c>
    </row>
    <row r="53" spans="1:9" s="8" customFormat="1" ht="12">
      <c r="A53" s="9"/>
      <c r="B53" s="15"/>
      <c r="C53" s="16" t="s">
        <v>51</v>
      </c>
      <c r="D53" s="23">
        <v>1661235339</v>
      </c>
      <c r="E53" s="23">
        <v>0</v>
      </c>
      <c r="F53" s="17">
        <f t="shared" si="13"/>
        <v>1661235339</v>
      </c>
      <c r="G53" s="24">
        <v>1399972824</v>
      </c>
      <c r="H53" s="24">
        <v>1399972824</v>
      </c>
      <c r="I53" s="19">
        <f t="shared" si="14"/>
        <v>-261262515</v>
      </c>
    </row>
    <row r="54" spans="1:9" s="8" customFormat="1" ht="29.25" customHeight="1">
      <c r="A54" s="9"/>
      <c r="B54" s="15"/>
      <c r="C54" s="25" t="s">
        <v>52</v>
      </c>
      <c r="D54" s="23">
        <v>3210379424</v>
      </c>
      <c r="E54" s="23">
        <v>0</v>
      </c>
      <c r="F54" s="17">
        <f t="shared" si="13"/>
        <v>3210379424</v>
      </c>
      <c r="G54" s="24">
        <v>2393273565</v>
      </c>
      <c r="H54" s="24">
        <v>2393273565</v>
      </c>
      <c r="I54" s="19">
        <f t="shared" si="14"/>
        <v>-817105859</v>
      </c>
    </row>
    <row r="55" spans="1:9" s="8" customFormat="1" ht="12">
      <c r="A55" s="9"/>
      <c r="B55" s="15"/>
      <c r="C55" s="16" t="s">
        <v>53</v>
      </c>
      <c r="D55" s="17">
        <v>378843233</v>
      </c>
      <c r="E55" s="17">
        <v>0</v>
      </c>
      <c r="F55" s="17">
        <f t="shared" si="13"/>
        <v>378843233</v>
      </c>
      <c r="G55" s="18">
        <v>656065025</v>
      </c>
      <c r="H55" s="18">
        <v>656065025</v>
      </c>
      <c r="I55" s="19">
        <f t="shared" si="14"/>
        <v>277221792</v>
      </c>
    </row>
    <row r="56" spans="1:9" s="8" customFormat="1" ht="12">
      <c r="A56" s="9"/>
      <c r="B56" s="15"/>
      <c r="C56" s="16" t="s">
        <v>54</v>
      </c>
      <c r="D56" s="21">
        <v>334510215</v>
      </c>
      <c r="E56" s="21">
        <v>0</v>
      </c>
      <c r="F56" s="17">
        <f t="shared" si="13"/>
        <v>334510215</v>
      </c>
      <c r="G56" s="18">
        <v>242826953</v>
      </c>
      <c r="H56" s="18">
        <v>242826953</v>
      </c>
      <c r="I56" s="19">
        <f t="shared" si="14"/>
        <v>-91683262</v>
      </c>
    </row>
    <row r="57" spans="1:9" s="8" customFormat="1" ht="24">
      <c r="A57" s="9"/>
      <c r="B57" s="15"/>
      <c r="C57" s="25" t="s">
        <v>55</v>
      </c>
      <c r="D57" s="23">
        <v>274300000</v>
      </c>
      <c r="E57" s="23">
        <v>0</v>
      </c>
      <c r="F57" s="17">
        <f t="shared" si="13"/>
        <v>274300000</v>
      </c>
      <c r="G57" s="24">
        <v>246903309</v>
      </c>
      <c r="H57" s="24">
        <v>246903309</v>
      </c>
      <c r="I57" s="19">
        <f t="shared" si="14"/>
        <v>-27396691</v>
      </c>
    </row>
    <row r="58" spans="1:9" s="8" customFormat="1" ht="12">
      <c r="A58" s="9"/>
      <c r="B58" s="15"/>
      <c r="C58" s="25" t="s">
        <v>56</v>
      </c>
      <c r="D58" s="23">
        <v>1501951245</v>
      </c>
      <c r="E58" s="23">
        <v>0</v>
      </c>
      <c r="F58" s="17">
        <f t="shared" si="13"/>
        <v>1501951245</v>
      </c>
      <c r="G58" s="24">
        <v>1124400231</v>
      </c>
      <c r="H58" s="24">
        <v>1124400231</v>
      </c>
      <c r="I58" s="19">
        <f t="shared" si="14"/>
        <v>-377551014</v>
      </c>
    </row>
    <row r="59" spans="1:9" s="8" customFormat="1" ht="12">
      <c r="A59" s="9"/>
      <c r="B59" s="45" t="s">
        <v>57</v>
      </c>
      <c r="C59" s="46"/>
      <c r="D59" s="7">
        <f>SUM(D60:D63)</f>
        <v>2923489982</v>
      </c>
      <c r="E59" s="7">
        <f>SUM(E60:E63)</f>
        <v>0</v>
      </c>
      <c r="F59" s="7">
        <f>SUM(F60:F63)</f>
        <v>2923489982</v>
      </c>
      <c r="G59" s="26">
        <f>SUM(G60:G63)</f>
        <v>5058093750</v>
      </c>
      <c r="H59" s="26">
        <f>SUM(H60:H63)</f>
        <v>5058093750</v>
      </c>
      <c r="I59" s="7">
        <f t="shared" ref="I59" si="15">SUM(I60:I63)</f>
        <v>2134603768</v>
      </c>
    </row>
    <row r="60" spans="1:9" s="8" customFormat="1" ht="12">
      <c r="A60" s="9"/>
      <c r="B60" s="15"/>
      <c r="C60" s="16" t="s">
        <v>58</v>
      </c>
      <c r="D60" s="17">
        <v>0</v>
      </c>
      <c r="E60" s="18">
        <v>0</v>
      </c>
      <c r="F60" s="18">
        <f t="shared" ref="F60:F63" si="16">D60+E60</f>
        <v>0</v>
      </c>
      <c r="G60" s="18">
        <v>1393709121</v>
      </c>
      <c r="H60" s="18">
        <v>1393709121</v>
      </c>
      <c r="I60" s="19">
        <f>H60-D60</f>
        <v>1393709121</v>
      </c>
    </row>
    <row r="61" spans="1:9" s="8" customFormat="1" ht="12">
      <c r="A61" s="9"/>
      <c r="B61" s="15"/>
      <c r="C61" s="16" t="s">
        <v>59</v>
      </c>
      <c r="D61" s="17">
        <v>0</v>
      </c>
      <c r="E61" s="18">
        <v>0</v>
      </c>
      <c r="F61" s="18">
        <f t="shared" si="16"/>
        <v>0</v>
      </c>
      <c r="G61" s="18">
        <v>0</v>
      </c>
      <c r="H61" s="18">
        <v>0</v>
      </c>
      <c r="I61" s="19">
        <v>0</v>
      </c>
    </row>
    <row r="62" spans="1:9" s="8" customFormat="1" ht="12">
      <c r="A62" s="9"/>
      <c r="B62" s="15"/>
      <c r="C62" s="16" t="s">
        <v>60</v>
      </c>
      <c r="D62" s="17">
        <v>61458560</v>
      </c>
      <c r="E62" s="18">
        <v>0</v>
      </c>
      <c r="F62" s="18">
        <f t="shared" si="16"/>
        <v>61458560</v>
      </c>
      <c r="G62" s="18">
        <v>323796172</v>
      </c>
      <c r="H62" s="18">
        <v>323796172</v>
      </c>
      <c r="I62" s="19">
        <f>H62-D62</f>
        <v>262337612</v>
      </c>
    </row>
    <row r="63" spans="1:9" s="8" customFormat="1" ht="12">
      <c r="A63" s="9"/>
      <c r="B63" s="15"/>
      <c r="C63" s="16" t="s">
        <v>61</v>
      </c>
      <c r="D63" s="17">
        <v>2862031422</v>
      </c>
      <c r="E63" s="18">
        <v>0</v>
      </c>
      <c r="F63" s="18">
        <f t="shared" si="16"/>
        <v>2862031422</v>
      </c>
      <c r="G63" s="18">
        <v>3340588457</v>
      </c>
      <c r="H63" s="18">
        <v>3340588457</v>
      </c>
      <c r="I63" s="19">
        <f>H63-D63</f>
        <v>478557035</v>
      </c>
    </row>
    <row r="64" spans="1:9" s="8" customFormat="1" ht="12">
      <c r="A64" s="9"/>
      <c r="B64" s="70" t="s">
        <v>62</v>
      </c>
      <c r="C64" s="71"/>
      <c r="D64" s="7">
        <f t="shared" ref="D64:I64" si="17">D65+D66</f>
        <v>1733588987</v>
      </c>
      <c r="E64" s="7">
        <f t="shared" si="17"/>
        <v>0</v>
      </c>
      <c r="F64" s="7">
        <f t="shared" si="17"/>
        <v>1733588987</v>
      </c>
      <c r="G64" s="26">
        <f>G65+G66</f>
        <v>977916433</v>
      </c>
      <c r="H64" s="26">
        <f>H65+H66</f>
        <v>977916433</v>
      </c>
      <c r="I64" s="7">
        <f t="shared" si="17"/>
        <v>-755672554</v>
      </c>
    </row>
    <row r="65" spans="1:13" s="8" customFormat="1" ht="12">
      <c r="A65" s="9"/>
      <c r="B65" s="15"/>
      <c r="C65" s="16" t="s">
        <v>63</v>
      </c>
      <c r="D65" s="23">
        <v>1733588987</v>
      </c>
      <c r="E65" s="21">
        <v>0</v>
      </c>
      <c r="F65" s="17">
        <f t="shared" ref="F65:F70" si="18">D65+E65</f>
        <v>1733588987</v>
      </c>
      <c r="G65" s="22">
        <v>977916433</v>
      </c>
      <c r="H65" s="22">
        <v>977916433</v>
      </c>
      <c r="I65" s="19">
        <f>H65-D65</f>
        <v>-755672554</v>
      </c>
    </row>
    <row r="66" spans="1:13" s="8" customFormat="1" ht="12">
      <c r="A66" s="9"/>
      <c r="B66" s="15"/>
      <c r="C66" s="16" t="s">
        <v>64</v>
      </c>
      <c r="D66" s="17">
        <v>0</v>
      </c>
      <c r="E66" s="17">
        <v>0</v>
      </c>
      <c r="F66" s="17">
        <f t="shared" si="18"/>
        <v>0</v>
      </c>
      <c r="G66" s="18">
        <v>0</v>
      </c>
      <c r="H66" s="18">
        <v>0</v>
      </c>
      <c r="I66" s="19">
        <f>H66-D66</f>
        <v>0</v>
      </c>
    </row>
    <row r="67" spans="1:13" s="8" customFormat="1" ht="12">
      <c r="A67" s="9"/>
      <c r="B67" s="70" t="s">
        <v>65</v>
      </c>
      <c r="C67" s="71"/>
      <c r="D67" s="21">
        <v>0</v>
      </c>
      <c r="E67" s="21">
        <v>0</v>
      </c>
      <c r="F67" s="17">
        <f t="shared" si="18"/>
        <v>0</v>
      </c>
      <c r="G67" s="22">
        <v>0</v>
      </c>
      <c r="H67" s="22">
        <v>0</v>
      </c>
      <c r="I67" s="19">
        <f>H67-D67</f>
        <v>0</v>
      </c>
    </row>
    <row r="68" spans="1:13" s="8" customFormat="1" ht="12">
      <c r="A68" s="9"/>
      <c r="B68" s="70" t="s">
        <v>66</v>
      </c>
      <c r="C68" s="71"/>
      <c r="D68" s="17">
        <f>D69+D70</f>
        <v>0</v>
      </c>
      <c r="E68" s="17">
        <v>0</v>
      </c>
      <c r="F68" s="17">
        <f>F69+F70</f>
        <v>0</v>
      </c>
      <c r="G68" s="18">
        <f>G69+G70</f>
        <v>58386665</v>
      </c>
      <c r="H68" s="18">
        <f>H69+H70</f>
        <v>58386664.93</v>
      </c>
      <c r="I68" s="19">
        <f>H68-D68</f>
        <v>58386664.93</v>
      </c>
    </row>
    <row r="69" spans="1:13" s="8" customFormat="1" ht="12">
      <c r="A69" s="9"/>
      <c r="B69" s="15" t="s">
        <v>67</v>
      </c>
      <c r="C69" s="16"/>
      <c r="D69" s="17">
        <v>0</v>
      </c>
      <c r="E69" s="17">
        <v>0</v>
      </c>
      <c r="F69" s="17">
        <f t="shared" ref="F69" si="19">D69+E69</f>
        <v>0</v>
      </c>
      <c r="G69" s="18">
        <v>58386665</v>
      </c>
      <c r="H69" s="18">
        <v>58386664.93</v>
      </c>
      <c r="I69" s="17">
        <v>27675810</v>
      </c>
    </row>
    <row r="70" spans="1:13" s="8" customFormat="1" ht="12">
      <c r="A70" s="9"/>
      <c r="B70" s="70" t="s">
        <v>68</v>
      </c>
      <c r="C70" s="71"/>
      <c r="D70" s="34">
        <v>0</v>
      </c>
      <c r="E70" s="17">
        <v>0</v>
      </c>
      <c r="F70" s="17">
        <f t="shared" si="18"/>
        <v>0</v>
      </c>
      <c r="G70" s="18">
        <v>0</v>
      </c>
      <c r="H70" s="18">
        <v>0</v>
      </c>
      <c r="I70" s="17">
        <f t="shared" ref="I70" si="20">H70-D70</f>
        <v>0</v>
      </c>
    </row>
    <row r="71" spans="1:13" s="8" customFormat="1" ht="12">
      <c r="A71" s="67" t="s">
        <v>69</v>
      </c>
      <c r="B71" s="45"/>
      <c r="C71" s="46"/>
      <c r="D71" s="35">
        <f t="shared" ref="D71:I71" si="21">D50+D59+D64+D67+D68</f>
        <v>32882516518</v>
      </c>
      <c r="E71" s="35">
        <f t="shared" si="21"/>
        <v>0</v>
      </c>
      <c r="F71" s="35">
        <f t="shared" si="21"/>
        <v>32882516518</v>
      </c>
      <c r="G71" s="36">
        <f t="shared" si="21"/>
        <v>26411579946</v>
      </c>
      <c r="H71" s="36">
        <f t="shared" si="21"/>
        <v>26411579945.93</v>
      </c>
      <c r="I71" s="35">
        <f t="shared" si="21"/>
        <v>-6470936572.0699997</v>
      </c>
    </row>
    <row r="72" spans="1:13" s="8" customFormat="1" ht="9" customHeight="1">
      <c r="A72" s="9"/>
      <c r="B72" s="70"/>
      <c r="C72" s="71"/>
      <c r="D72" s="34"/>
      <c r="E72" s="34"/>
      <c r="F72" s="34"/>
      <c r="G72" s="37"/>
      <c r="H72" s="37"/>
      <c r="I72" s="34"/>
    </row>
    <row r="73" spans="1:13" s="8" customFormat="1" ht="12">
      <c r="A73" s="67" t="s">
        <v>70</v>
      </c>
      <c r="B73" s="45"/>
      <c r="C73" s="46"/>
      <c r="D73" s="7">
        <f t="shared" ref="D73" si="22">D74</f>
        <v>0</v>
      </c>
      <c r="E73" s="7">
        <f>E74</f>
        <v>12699079662</v>
      </c>
      <c r="F73" s="7">
        <f t="shared" ref="F73" si="23">D73+E73</f>
        <v>12699079662</v>
      </c>
      <c r="G73" s="26">
        <f>G74</f>
        <v>12699079662</v>
      </c>
      <c r="H73" s="26">
        <f>H74</f>
        <v>12699079662</v>
      </c>
      <c r="I73" s="7">
        <f>I74</f>
        <v>12699079662</v>
      </c>
    </row>
    <row r="74" spans="1:13" s="8" customFormat="1" ht="12">
      <c r="A74" s="9"/>
      <c r="B74" s="70" t="s">
        <v>70</v>
      </c>
      <c r="C74" s="71"/>
      <c r="D74" s="17">
        <f>D75+D76</f>
        <v>0</v>
      </c>
      <c r="E74" s="17">
        <f>E75+E76</f>
        <v>12699079662</v>
      </c>
      <c r="F74" s="17">
        <f>D74+E74</f>
        <v>12699079662</v>
      </c>
      <c r="G74" s="18">
        <f>G75+G76</f>
        <v>12699079662</v>
      </c>
      <c r="H74" s="18">
        <f>H75+H76</f>
        <v>12699079662</v>
      </c>
      <c r="I74" s="19">
        <f>I75+I76</f>
        <v>12699079662</v>
      </c>
    </row>
    <row r="75" spans="1:13" s="8" customFormat="1" ht="14.45" customHeight="1">
      <c r="A75" s="9"/>
      <c r="B75" s="70" t="s">
        <v>71</v>
      </c>
      <c r="C75" s="71"/>
      <c r="D75" s="17">
        <v>0</v>
      </c>
      <c r="E75" s="21">
        <v>0</v>
      </c>
      <c r="F75" s="17">
        <f t="shared" ref="F75" si="24">D75+E75</f>
        <v>0</v>
      </c>
      <c r="G75" s="22">
        <v>0</v>
      </c>
      <c r="H75" s="22">
        <v>0</v>
      </c>
      <c r="I75" s="21">
        <f>H75-D75</f>
        <v>0</v>
      </c>
    </row>
    <row r="76" spans="1:13" s="8" customFormat="1" ht="14.45" customHeight="1">
      <c r="A76" s="9"/>
      <c r="B76" s="70" t="s">
        <v>72</v>
      </c>
      <c r="C76" s="71"/>
      <c r="D76" s="17">
        <v>0</v>
      </c>
      <c r="E76" s="17">
        <v>12699079662</v>
      </c>
      <c r="F76" s="17">
        <f>D76+E76</f>
        <v>12699079662</v>
      </c>
      <c r="G76" s="22">
        <v>12699079662</v>
      </c>
      <c r="H76" s="22">
        <v>12699079662</v>
      </c>
      <c r="I76" s="21">
        <f>H76-D76</f>
        <v>12699079662</v>
      </c>
    </row>
    <row r="77" spans="1:13" s="8" customFormat="1" ht="12">
      <c r="A77" s="67" t="s">
        <v>73</v>
      </c>
      <c r="B77" s="45"/>
      <c r="C77" s="46"/>
      <c r="D77" s="7">
        <f t="shared" ref="D77:I77" si="25">D42+D71+D73</f>
        <v>76280717938</v>
      </c>
      <c r="E77" s="7">
        <f t="shared" si="25"/>
        <v>12699079662</v>
      </c>
      <c r="F77" s="7">
        <f t="shared" si="25"/>
        <v>88979797600</v>
      </c>
      <c r="G77" s="26">
        <f t="shared" si="25"/>
        <v>74690163699</v>
      </c>
      <c r="H77" s="26">
        <f t="shared" si="25"/>
        <v>74690163698.929993</v>
      </c>
      <c r="I77" s="7">
        <f t="shared" si="25"/>
        <v>3274631539.9300003</v>
      </c>
      <c r="L77" s="38"/>
      <c r="M77" s="38"/>
    </row>
    <row r="78" spans="1:13" s="8" customFormat="1" ht="9.75" customHeight="1">
      <c r="A78" s="9"/>
      <c r="B78" s="70"/>
      <c r="C78" s="71"/>
      <c r="D78" s="33"/>
      <c r="E78" s="33"/>
      <c r="F78" s="33"/>
      <c r="G78" s="39"/>
      <c r="H78" s="39"/>
      <c r="I78" s="33"/>
    </row>
    <row r="79" spans="1:13" s="8" customFormat="1" ht="12">
      <c r="A79" s="9"/>
      <c r="B79" s="45" t="s">
        <v>74</v>
      </c>
      <c r="C79" s="46"/>
      <c r="D79" s="33"/>
      <c r="E79" s="33"/>
      <c r="F79" s="33"/>
      <c r="G79" s="39"/>
      <c r="H79" s="39"/>
      <c r="I79" s="33"/>
    </row>
    <row r="80" spans="1:13" s="8" customFormat="1" ht="12">
      <c r="A80" s="69"/>
      <c r="B80" s="70" t="s">
        <v>75</v>
      </c>
      <c r="C80" s="71"/>
      <c r="D80" s="21">
        <v>0</v>
      </c>
      <c r="E80" s="21">
        <f>E73</f>
        <v>12699079662</v>
      </c>
      <c r="F80" s="21">
        <f t="shared" ref="F80" si="26">D80+E80</f>
        <v>12699079662</v>
      </c>
      <c r="G80" s="22">
        <f>G73</f>
        <v>12699079662</v>
      </c>
      <c r="H80" s="22">
        <f>H73</f>
        <v>12699079662</v>
      </c>
      <c r="I80" s="19">
        <f>H80-D80</f>
        <v>12699079662</v>
      </c>
    </row>
    <row r="81" spans="1:9" s="8" customFormat="1" ht="12">
      <c r="A81" s="69"/>
      <c r="B81" s="70" t="s">
        <v>76</v>
      </c>
      <c r="C81" s="71"/>
      <c r="D81" s="28"/>
      <c r="E81" s="28"/>
      <c r="F81" s="28"/>
      <c r="G81" s="40"/>
      <c r="H81" s="40"/>
      <c r="I81" s="28"/>
    </row>
    <row r="82" spans="1:9" s="8" customFormat="1" ht="28.5" customHeight="1">
      <c r="A82" s="9"/>
      <c r="B82" s="75" t="s">
        <v>77</v>
      </c>
      <c r="C82" s="76"/>
      <c r="D82" s="21">
        <v>0</v>
      </c>
      <c r="E82" s="21">
        <v>0</v>
      </c>
      <c r="F82" s="17">
        <f t="shared" ref="F82" si="27">D82+E82</f>
        <v>0</v>
      </c>
      <c r="G82" s="22">
        <v>0</v>
      </c>
      <c r="H82" s="22">
        <v>0</v>
      </c>
      <c r="I82" s="19">
        <f>H82-D82</f>
        <v>0</v>
      </c>
    </row>
    <row r="83" spans="1:9" s="8" customFormat="1" ht="12">
      <c r="A83" s="9"/>
      <c r="B83" s="45" t="s">
        <v>70</v>
      </c>
      <c r="C83" s="46"/>
      <c r="D83" s="13">
        <f t="shared" ref="D83:I83" si="28">D80+D82</f>
        <v>0</v>
      </c>
      <c r="E83" s="13">
        <f>E80+E82</f>
        <v>12699079662</v>
      </c>
      <c r="F83" s="13">
        <f t="shared" si="28"/>
        <v>12699079662</v>
      </c>
      <c r="G83" s="14">
        <f t="shared" si="28"/>
        <v>12699079662</v>
      </c>
      <c r="H83" s="14">
        <f t="shared" si="28"/>
        <v>12699079662</v>
      </c>
      <c r="I83" s="13">
        <f t="shared" si="28"/>
        <v>12699079662</v>
      </c>
    </row>
    <row r="84" spans="1:9" s="8" customFormat="1" ht="10.5" customHeight="1">
      <c r="A84" s="41"/>
      <c r="B84" s="77"/>
      <c r="C84" s="78"/>
      <c r="D84" s="42"/>
      <c r="E84" s="42"/>
      <c r="F84" s="42"/>
      <c r="G84" s="42"/>
      <c r="H84" s="42"/>
      <c r="I84" s="42"/>
    </row>
    <row r="85" spans="1:9">
      <c r="A85" s="43"/>
      <c r="B85" s="43"/>
      <c r="C85" s="43"/>
      <c r="D85" s="43"/>
      <c r="E85" s="43"/>
      <c r="F85" s="43"/>
      <c r="G85" s="43"/>
      <c r="H85" s="43"/>
      <c r="I85" s="43"/>
    </row>
    <row r="86" spans="1:9">
      <c r="A86" s="43"/>
      <c r="B86" s="43"/>
      <c r="C86" s="43"/>
      <c r="D86" s="43"/>
      <c r="E86" s="43"/>
      <c r="F86" s="43"/>
      <c r="G86" s="43"/>
      <c r="H86" s="43"/>
      <c r="I86" s="43"/>
    </row>
    <row r="87" spans="1:9">
      <c r="A87" s="43"/>
      <c r="B87" s="43"/>
      <c r="C87" s="43"/>
      <c r="D87" s="43"/>
      <c r="E87" s="43"/>
      <c r="F87" s="43"/>
      <c r="G87" s="43"/>
      <c r="H87" s="43"/>
      <c r="I87" s="43"/>
    </row>
    <row r="88" spans="1:9">
      <c r="A88" s="44"/>
      <c r="B88" s="44"/>
      <c r="C88" s="44"/>
      <c r="D88" s="44"/>
      <c r="E88" s="44"/>
      <c r="F88" s="44"/>
      <c r="G88" s="44"/>
      <c r="H88" s="44"/>
      <c r="I88" s="44"/>
    </row>
    <row r="89" spans="1:9">
      <c r="A89" s="44"/>
      <c r="B89" s="44"/>
      <c r="C89" s="44"/>
      <c r="D89" s="44"/>
      <c r="E89" s="44"/>
      <c r="F89" s="44"/>
      <c r="G89" s="44"/>
      <c r="H89" s="44"/>
      <c r="I89" s="44"/>
    </row>
    <row r="90" spans="1:9">
      <c r="A90" s="44"/>
      <c r="B90" s="44"/>
      <c r="C90" s="44"/>
      <c r="D90" s="44"/>
      <c r="E90" s="44"/>
      <c r="F90" s="44"/>
      <c r="G90" s="44"/>
      <c r="H90" s="44"/>
      <c r="I90" s="44"/>
    </row>
    <row r="91" spans="1:9">
      <c r="A91" s="44"/>
      <c r="B91" s="44"/>
      <c r="C91" s="44"/>
      <c r="D91" s="44"/>
      <c r="E91" s="44"/>
      <c r="F91" s="44"/>
      <c r="G91" s="44"/>
      <c r="H91" s="44"/>
      <c r="I91" s="44"/>
    </row>
    <row r="92" spans="1:9">
      <c r="A92" s="44"/>
      <c r="B92" s="44"/>
      <c r="C92" s="44"/>
      <c r="D92" s="44"/>
      <c r="E92" s="44"/>
      <c r="F92" s="44"/>
      <c r="G92" s="44"/>
      <c r="H92" s="44"/>
      <c r="I92" s="44"/>
    </row>
    <row r="93" spans="1:9">
      <c r="A93" s="44"/>
      <c r="B93" s="44"/>
      <c r="C93" s="44"/>
      <c r="D93" s="44"/>
      <c r="E93" s="44"/>
      <c r="F93" s="44"/>
      <c r="G93" s="44"/>
      <c r="H93" s="44"/>
      <c r="I93" s="44"/>
    </row>
    <row r="94" spans="1:9">
      <c r="A94" s="44"/>
      <c r="B94" s="44"/>
      <c r="C94" s="44"/>
      <c r="D94" s="44"/>
      <c r="E94" s="44"/>
      <c r="F94" s="44"/>
      <c r="G94" s="44"/>
      <c r="H94" s="44"/>
      <c r="I94" s="44"/>
    </row>
    <row r="95" spans="1:9">
      <c r="A95" s="44"/>
      <c r="B95" s="44"/>
      <c r="C95" s="44"/>
      <c r="D95" s="44"/>
      <c r="E95" s="44"/>
      <c r="F95" s="44"/>
      <c r="G95" s="44"/>
      <c r="H95" s="44"/>
      <c r="I95" s="44"/>
    </row>
    <row r="96" spans="1:9">
      <c r="A96" s="44"/>
      <c r="B96" s="44"/>
      <c r="C96" s="44"/>
      <c r="D96" s="44"/>
      <c r="E96" s="44"/>
      <c r="F96" s="44"/>
      <c r="G96" s="44"/>
      <c r="H96" s="44"/>
      <c r="I96" s="44"/>
    </row>
  </sheetData>
  <mergeCells count="59">
    <mergeCell ref="B82:C82"/>
    <mergeCell ref="B83:C83"/>
    <mergeCell ref="B84:C84"/>
    <mergeCell ref="B76:C76"/>
    <mergeCell ref="A77:C77"/>
    <mergeCell ref="B78:C78"/>
    <mergeCell ref="B79:C79"/>
    <mergeCell ref="A80:A81"/>
    <mergeCell ref="B80:C80"/>
    <mergeCell ref="B81:C81"/>
    <mergeCell ref="B75:C75"/>
    <mergeCell ref="A49:C49"/>
    <mergeCell ref="B50:C50"/>
    <mergeCell ref="B59:C59"/>
    <mergeCell ref="B64:C64"/>
    <mergeCell ref="B67:C67"/>
    <mergeCell ref="B68:C68"/>
    <mergeCell ref="B70:C70"/>
    <mergeCell ref="A71:C71"/>
    <mergeCell ref="B72:C72"/>
    <mergeCell ref="A73:C73"/>
    <mergeCell ref="B74:C74"/>
    <mergeCell ref="A45:C45"/>
    <mergeCell ref="A46:C48"/>
    <mergeCell ref="D46:H46"/>
    <mergeCell ref="I46:I48"/>
    <mergeCell ref="D47:D48"/>
    <mergeCell ref="E47:E48"/>
    <mergeCell ref="F47:F48"/>
    <mergeCell ref="G47:G48"/>
    <mergeCell ref="H47:H48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12:C12"/>
    <mergeCell ref="A1:I1"/>
    <mergeCell ref="A2:I2"/>
    <mergeCell ref="A3:I3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A9:C9"/>
    <mergeCell ref="B10:C10"/>
    <mergeCell ref="B11:C11"/>
  </mergeCells>
  <dataValidations count="1">
    <dataValidation type="whole" allowBlank="1" showInputMessage="1" showErrorMessage="1" error="Solo importes sin decimales, por favor." sqref="D9:I45 D50:I83" xr:uid="{03384950-74C2-4B57-8305-3B7807DAE131}">
      <formula1>-999999999999</formula1>
      <formula2>999999999999</formula2>
    </dataValidation>
  </dataValidations>
  <printOptions horizontalCentered="1"/>
  <pageMargins left="0.31496062992125984" right="0.31496062992125984" top="0.75" bottom="0.15748031496062992" header="0.23622047244094491" footer="0.43307086614173229"/>
  <pageSetup scale="70" orientation="landscape" r:id="rId1"/>
  <headerFooter>
    <oddHeader>&amp;C&amp;"Encode Sans Medium,Negrita"&amp;10PODER EJECUTIVO
DEL ESTADO DE TAMAULIPAS&amp;"-,Normal"&amp;11
&amp;G</oddHeader>
    <oddFooter>&amp;C&amp;G
&amp;"Encode Sans Medium,Negrita"&amp;10Anexos</oddFooter>
  </headerFooter>
  <rowBreaks count="1" manualBreakCount="1">
    <brk id="4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Analítico de Ingresos Detal sep</vt:lpstr>
      <vt:lpstr>'Analítico de Ingresos Detal sep'!Área_de_impresión</vt:lpstr>
      <vt:lpstr>'Analítico de Ingresos Detal sep'!Títulos_a_imprimir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2024-10-24T22:54:03Z</dcterms:created>
  <dcterms:modified xsi:type="dcterms:W3CDTF">2024-10-25T14:58:12Z</dcterms:modified>
</cp:coreProperties>
</file>