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xlnm.Print_Area" localSheetId="0">Sheet1!$A$1:$H$187</definedName>
    <definedName name="_xlnm.Print_Titles" localSheetId="0">Sheet1!$1:$7</definedName>
  </definedNames>
  <calcPr fullCalcOnLoad="1"/>
</workbook>
</file>

<file path=xl/calcChain.xml><?xml version="1.0" encoding="utf-8"?>
<calcChain xmlns="http://schemas.openxmlformats.org/spreadsheetml/2006/main">
  <c r="C9" i="1" l="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<sst xmlns="http://schemas.openxmlformats.org/spreadsheetml/2006/main" count="168" uniqueCount="101">
  <si>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</si>
  <si>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</si>
  <si>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31 de Marzo del 2024</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</si>
  <si>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</si>
  <si>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</si>
  <si>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</si>
  <si>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</si>
  <si>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</si>
  <si>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</si>
  <si>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</si>
  <si>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</si>
  <si>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</si>
  <si>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</si>
  <si>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</si>
  <si>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</si>
  <si>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</si>
  <si>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</si>
  <si>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</si>
  <si>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</si>
  <si>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</si>
  <si>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</si>
  <si>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</si>
  <si>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</si>
  <si>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</si>
  <si>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</si>
  <si>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</si>
  <si>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</si>
  <si>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</si>
  <si>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</si>
  <si>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</si>
  <si>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</si>
  <si>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</si>
  <si>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</si>
  <si>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</si>
  <si>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</si>
  <si>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</si>
  <si>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</si>
  <si>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</si>
  <si>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</si>
  <si>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</si>
  <si>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</si>
  <si>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</si>
  <si>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</si>
  <si>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</si>
  <si>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</si>
  <si>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</si>
  <si>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</si>
  <si>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</si>
  <si>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</si>
  <si>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</si>
  <si>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</si>
  <si>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</si>
  <si>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</si>
  <si>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</si>
  <si>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</si>
  <si>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</si>
  <si>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</si>
  <si>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</si>
  <si>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</si>
  <si>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</si>
  <si>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</si>
  <si>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</si>
  <si>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</si>
  <si>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</si>
  <si>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</si>
  <si>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</si>
  <si>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</si>
  <si>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</si>
  <si>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</si>
  <si>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</si>
  <si>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</si>
  <si>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</si>
  <si>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</si>
  <si>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</si>
  <si>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rPr>
        <sz val="9"/>
        <color rgb="FF000000"/>
        <rFont val="Calibri"/>
        <family val="2"/>
        <scheme val="minor"/>
      </rP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</si>
  <si>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</si>
  <si>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</si>
  <si>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</si>
  <si>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</si>
  <si>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</si>
  <si>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</si>
  <si>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</si>
  <si>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</si>
  <si>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</si>
  <si>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</si>
  <si>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</si>
  <si>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</si>
  <si>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</si>
  <si>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</si>
  <si>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</si>
  <si>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</si>
  <si>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</si>
  <si>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</si>
  <si>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</si>
  <si>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</si>
  <si>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</si>
  <si>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rPr>
        <sz val="9"/>
        <color rgb="FF000000"/>
        <rFont val="Calibri"/>
        <family val="2"/>
        <scheme val="minor"/>
      </rP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</si>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</sst>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_-* #,##0.00_-;\-* #,##0.00_-;_-* &quot;-&quot;??_-;_-@_-"/>
    <numFmt numFmtId="178" formatCode="_-* #,##0_-;\-* #,##0_-;_-* &quot;-&quot;??_-;_-@_-"/>
  </numFmts>
  <fonts count="14">
    <font>
      <sz val="10"/>
      <color theme="1"/>
      <name val="Arial"/>
      <family val="2"/>
    </font>
    <font>
      <sz val="11"/>
      <color theme="1"/>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b/>
      <sz val="8"/>
      <color theme="0"/>
      <name val="Calibri"/>
      <family val="2"/>
      <scheme val="minor"/>
    </font>
    <font>
      <sz val="11"/>
      <color theme="1"/>
      <name val="Helvetica"/>
      <family val="2"/>
    </font>
    <font>
      <sz val="11"/>
      <color theme="0"/>
      <name val="Encode Sans"/>
      <family val="2"/>
    </font>
    <font>
      <b/>
      <sz val="7"/>
      <color rgb="FF000000"/>
      <name val="Encode Sans Expanded SemiBold"/>
      <family val="2"/>
    </font>
    <font>
      <b/>
      <sz val="10"/>
      <color rgb="FF000000"/>
      <name val="Encode Sans Expanded SemiBold"/>
      <family val="2"/>
    </font>
    <font>
      <sz val="11"/>
      <color theme="1"/>
      <name val="Encode Sans Expanded SemiBold"/>
      <family val="2"/>
    </font>
    <font>
      <i/>
      <sz val="9"/>
      <color rgb="FF000000"/>
      <name val="Calibri"/>
      <family val="2"/>
      <scheme val="minor"/>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8">
    <border>
      <left/>
      <right/>
      <top/>
      <bottom/>
      <diagonal/>
    </border>
    <border>
      <left style="thin">
        <color auto="1"/>
      </left>
      <right/>
      <top style="thin">
        <color auto="1"/>
      </top>
      <bottom/>
    </border>
    <border>
      <left/>
      <right style="thin">
        <color rgb="FF000000"/>
      </right>
      <top style="thin">
        <color auto="1"/>
      </top>
      <bottom/>
    </border>
    <border>
      <left style="thin">
        <color rgb="FF000000"/>
      </left>
      <right/>
      <top style="thin">
        <color auto="1"/>
      </top>
      <bottom style="thin">
        <color rgb="FF000000"/>
      </bottom>
    </border>
    <border>
      <left/>
      <right/>
      <top style="thin">
        <color auto="1"/>
      </top>
      <bottom style="thin">
        <color rgb="FF000000"/>
      </bottom>
    </border>
    <border>
      <left/>
      <right style="thin">
        <color rgb="FF000000"/>
      </right>
      <top style="thin">
        <color auto="1"/>
      </top>
      <bottom style="thin">
        <color rgb="FF000000"/>
      </bottom>
    </border>
    <border>
      <left style="thin">
        <color rgb="FF000000"/>
      </left>
      <right style="thin">
        <color auto="1"/>
      </right>
      <top style="thin">
        <color auto="1"/>
      </top>
      <bottom/>
    </border>
    <border>
      <left style="thin">
        <color auto="1"/>
      </left>
      <right/>
      <top/>
      <bottom/>
    </border>
    <border>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right style="thin">
        <color auto="1"/>
      </right>
      <top/>
      <bottom/>
    </border>
    <border>
      <left style="thin">
        <color auto="1"/>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auto="1"/>
      </right>
      <top/>
      <bottom style="thin">
        <color rgb="FF000000"/>
      </bottom>
    </border>
    <border>
      <left style="thin">
        <color auto="1"/>
      </left>
      <right/>
      <top style="thin">
        <color rgb="FF000000"/>
      </top>
      <bottom/>
    </border>
    <border>
      <left style="thin">
        <color rgb="FF000000"/>
      </left>
      <right style="thin">
        <color rgb="FF000000"/>
      </right>
      <top/>
      <bottom/>
    </border>
    <border>
      <left style="thin">
        <color auto="1"/>
      </left>
      <right/>
      <top/>
      <bottom style="thin">
        <color auto="1"/>
      </bottom>
    </border>
    <border>
      <left/>
      <right/>
      <top/>
      <bottom style="thin">
        <color auto="1"/>
      </bottom>
    </border>
    <border>
      <left style="thin">
        <color rgb="FF000000"/>
      </left>
      <right style="thin">
        <color rgb="FF000000"/>
      </right>
      <top/>
      <bottom style="thin">
        <color auto="1"/>
      </bottom>
    </border>
    <border>
      <left style="thin">
        <color rgb="FF000000"/>
      </left>
      <right style="thin">
        <color auto="1"/>
      </right>
      <top/>
      <bottom style="thin">
        <color auto="1"/>
      </bottom>
    </border>
    <border>
      <left/>
      <right/>
      <top style="thin">
        <color auto="1"/>
      </top>
      <bottom/>
    </border>
    <border>
      <left style="thin">
        <color rgb="FF000000"/>
      </left>
      <right style="thin">
        <color rgb="FF000000"/>
      </right>
      <top style="thin">
        <color auto="1"/>
      </top>
      <bottom/>
    </border>
    <border>
      <left/>
      <right style="thin">
        <color auto="1"/>
      </right>
      <top/>
      <bottom/>
    </border>
    <border>
      <left style="thin">
        <color auto="1"/>
      </left>
      <right style="thin">
        <color auto="1"/>
      </right>
      <top/>
      <bottom/>
    </border>
    <border>
      <left/>
      <right style="thin">
        <color rgb="FF000000"/>
      </right>
      <top/>
      <bottom style="thin">
        <color auto="1"/>
      </bottom>
    </border>
    <border>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1" fillId="0" borderId="0" applyFont="0" applyFill="0" applyBorder="0" applyAlignment="0" applyProtection="0"/>
  </cellStyleXfs>
  <cellXfs count="77">
    <xf numFmtId="0" fontId="0" fillId="0" borderId="0" xfId="0"/>
    <xf numFmtId="0" fontId="12" fillId="0" borderId="0" xfId="0" applyFont="1" applyFill="1" applyBorder="1" applyAlignment="1">
      <alignment vertical="center"/>
    </xf>
    <xf numFmtId="0" fontId="11" fillId="0" borderId="0" xfId="0" applyFont="1" applyFill="1" applyBorder="1" applyAlignment="1">
      <alignment horizontal="center"/>
    </xf>
    <xf numFmtId="0" fontId="12"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Fill="1" applyBorder="1" applyAlignment="1">
      <alignment horizontal="center" vertical="top"/>
    </xf>
    <xf numFmtId="0" fontId="9" fillId="0" borderId="0" xfId="0" applyFont="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8" fillId="0" borderId="0" xfId="0" applyFont="1"/>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1" fillId="0" borderId="0" xfId="0" applyFont="1"/>
    <xf numFmtId="3" fontId="6" fillId="3" borderId="7" xfId="0" applyNumberFormat="1" applyFont="1" applyFill="1" applyBorder="1" applyAlignment="1">
      <alignment horizontal="left" vertical="center"/>
    </xf>
    <xf numFmtId="3" fontId="6" fillId="3" borderId="8" xfId="0" applyNumberFormat="1" applyFont="1" applyFill="1" applyBorder="1" applyAlignment="1">
      <alignment horizontal="left" vertical="center"/>
    </xf>
    <xf numFmtId="3" fontId="6" fillId="3" borderId="17" xfId="0" applyNumberFormat="1" applyFont="1" applyFill="1" applyBorder="1" applyAlignment="1">
      <alignment horizontal="right" vertical="center"/>
    </xf>
    <xf numFmtId="3" fontId="6" fillId="3" borderId="11" xfId="0" applyNumberFormat="1" applyFont="1" applyFill="1" applyBorder="1" applyAlignment="1">
      <alignment horizontal="right" vertical="center"/>
    </xf>
    <xf numFmtId="3" fontId="4" fillId="3" borderId="7" xfId="0" applyNumberFormat="1" applyFont="1" applyFill="1" applyBorder="1" applyAlignment="1">
      <alignment horizontal="left" vertical="center"/>
    </xf>
    <xf numFmtId="3" fontId="4" fillId="3" borderId="0" xfId="0" applyNumberFormat="1" applyFont="1" applyFill="1" applyBorder="1" applyAlignment="1">
      <alignment horizontal="left" vertical="center"/>
    </xf>
    <xf numFmtId="3" fontId="4" fillId="3" borderId="17" xfId="0" applyNumberFormat="1" applyFont="1" applyFill="1" applyBorder="1" applyAlignment="1" applyProtection="1">
      <alignment horizontal="right" vertical="center"/>
      <protection locked="0"/>
    </xf>
    <xf numFmtId="3" fontId="5" fillId="0" borderId="0" xfId="0" applyNumberFormat="1" applyFont="1" applyProtection="1">
      <protection locked="0"/>
    </xf>
    <xf numFmtId="3" fontId="4" fillId="3" borderId="17" xfId="0" applyNumberFormat="1" applyFont="1" applyFill="1" applyBorder="1" applyAlignment="1">
      <alignment horizontal="right" vertical="center"/>
    </xf>
    <xf numFmtId="3" fontId="4" fillId="3" borderId="11" xfId="0" applyNumberFormat="1" applyFont="1" applyFill="1" applyBorder="1" applyAlignment="1">
      <alignment horizontal="right" vertical="center"/>
    </xf>
    <xf numFmtId="3" fontId="4" fillId="3" borderId="17" xfId="0" applyNumberFormat="1" applyFont="1" applyFill="1" applyBorder="1" applyAlignment="1" applyProtection="1">
      <alignment horizontal="right" vertical="center"/>
      <protection/>
    </xf>
    <xf numFmtId="3" fontId="4" fillId="3" borderId="11" xfId="0" applyNumberFormat="1" applyFont="1" applyFill="1" applyBorder="1" applyAlignment="1" applyProtection="1">
      <alignment horizontal="right" vertical="center"/>
      <protection/>
    </xf>
    <xf numFmtId="3" fontId="4" fillId="3" borderId="18" xfId="0" applyNumberFormat="1" applyFont="1" applyFill="1" applyBorder="1" applyAlignment="1">
      <alignment horizontal="left" vertical="center"/>
    </xf>
    <xf numFmtId="3" fontId="4" fillId="3" borderId="19" xfId="0" applyNumberFormat="1" applyFont="1" applyFill="1" applyBorder="1" applyAlignment="1">
      <alignment horizontal="left" vertical="center"/>
    </xf>
    <xf numFmtId="3" fontId="4" fillId="3" borderId="20" xfId="0" applyNumberFormat="1" applyFont="1" applyFill="1" applyBorder="1" applyAlignment="1" applyProtection="1">
      <alignment horizontal="right" vertical="center"/>
      <protection locked="0"/>
    </xf>
    <xf numFmtId="3" fontId="5" fillId="0" borderId="19" xfId="0" applyNumberFormat="1" applyFont="1" applyBorder="1" applyProtection="1">
      <protection locked="0"/>
    </xf>
    <xf numFmtId="3" fontId="4" fillId="3" borderId="20" xfId="0" applyNumberFormat="1" applyFont="1" applyFill="1" applyBorder="1" applyAlignment="1">
      <alignment horizontal="right" vertical="center"/>
    </xf>
    <xf numFmtId="3" fontId="4" fillId="3" borderId="21" xfId="0" applyNumberFormat="1" applyFont="1" applyFill="1" applyBorder="1" applyAlignment="1">
      <alignment horizontal="right" vertical="center"/>
    </xf>
    <xf numFmtId="3" fontId="4" fillId="3" borderId="1" xfId="0" applyNumberFormat="1" applyFont="1" applyFill="1" applyBorder="1" applyAlignment="1">
      <alignment horizontal="left" vertical="center"/>
    </xf>
    <xf numFmtId="3" fontId="4" fillId="3" borderId="22" xfId="0" applyNumberFormat="1" applyFont="1" applyFill="1" applyBorder="1" applyAlignment="1">
      <alignment horizontal="left" vertical="center"/>
    </xf>
    <xf numFmtId="3" fontId="4" fillId="3" borderId="23" xfId="0" applyNumberFormat="1" applyFont="1" applyFill="1" applyBorder="1" applyAlignment="1" applyProtection="1">
      <alignment horizontal="right" vertical="center"/>
      <protection locked="0"/>
    </xf>
    <xf numFmtId="3" fontId="5" fillId="0" borderId="22" xfId="0" applyNumberFormat="1" applyFont="1" applyBorder="1" applyProtection="1">
      <protection locked="0"/>
    </xf>
    <xf numFmtId="3" fontId="4" fillId="3" borderId="23" xfId="0" applyNumberFormat="1" applyFont="1" applyFill="1" applyBorder="1" applyAlignment="1">
      <alignment horizontal="right" vertical="center"/>
    </xf>
    <xf numFmtId="3" fontId="4" fillId="3" borderId="6" xfId="0" applyNumberFormat="1" applyFont="1" applyFill="1" applyBorder="1" applyAlignment="1">
      <alignment horizontal="right" vertical="center"/>
    </xf>
    <xf numFmtId="3" fontId="5" fillId="0" borderId="0" xfId="0" applyNumberFormat="1" applyFont="1" applyBorder="1" applyProtection="1">
      <protection locked="0"/>
    </xf>
    <xf numFmtId="3" fontId="5" fillId="0" borderId="8" xfId="0" applyNumberFormat="1" applyFont="1" applyBorder="1" applyProtection="1">
      <protection locked="0"/>
    </xf>
    <xf numFmtId="0" fontId="1" fillId="0" borderId="0" xfId="0" applyFont="1" applyBorder="1"/>
    <xf numFmtId="3" fontId="4" fillId="3" borderId="24" xfId="0" applyNumberFormat="1" applyFont="1" applyFill="1" applyBorder="1" applyAlignment="1">
      <alignment horizontal="right" vertical="center"/>
    </xf>
    <xf numFmtId="3" fontId="5" fillId="0" borderId="17" xfId="0" applyNumberFormat="1" applyFont="1" applyBorder="1" applyProtection="1">
      <protection locked="0"/>
    </xf>
    <xf numFmtId="3" fontId="5" fillId="0" borderId="25" xfId="0" applyNumberFormat="1" applyFont="1" applyBorder="1" applyProtection="1">
      <protection locked="0"/>
    </xf>
    <xf numFmtId="3" fontId="4" fillId="3" borderId="0" xfId="0" applyNumberFormat="1" applyFont="1" applyFill="1" applyBorder="1" applyAlignment="1">
      <alignment horizontal="left"/>
    </xf>
    <xf numFmtId="3" fontId="4" fillId="3" borderId="19" xfId="0" applyNumberFormat="1" applyFont="1" applyFill="1" applyBorder="1" applyAlignment="1">
      <alignment horizontal="left"/>
    </xf>
    <xf numFmtId="3" fontId="3" fillId="3" borderId="18" xfId="0" applyNumberFormat="1" applyFont="1" applyFill="1" applyBorder="1" applyAlignment="1">
      <alignment horizontal="left" vertical="center"/>
    </xf>
    <xf numFmtId="3" fontId="3" fillId="3" borderId="19" xfId="0" applyNumberFormat="1" applyFont="1" applyFill="1" applyBorder="1" applyAlignment="1">
      <alignment horizontal="left" vertical="center"/>
    </xf>
    <xf numFmtId="3" fontId="3" fillId="3" borderId="20" xfId="0" applyNumberFormat="1" applyFont="1" applyFill="1" applyBorder="1" applyAlignment="1">
      <alignment horizontal="right" vertical="center"/>
    </xf>
    <xf numFmtId="3" fontId="3" fillId="3" borderId="2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0" fontId="1" fillId="0" borderId="0" xfId="0" applyFont="1" applyProtection="1">
      <protection locked="0"/>
    </xf>
    <xf numFmtId="0" fontId="3" fillId="0" borderId="0" xfId="0" applyFont="1" applyBorder="1" applyAlignment="1">
      <alignment horizontal="justify" vertical="top" wrapText="1"/>
    </xf>
    <xf numFmtId="0" fontId="2" fillId="0" borderId="0" xfId="0" applyFont="1" applyFill="1" applyBorder="1" applyAlignment="1" applyProtection="1">
      <alignment vertical="center"/>
      <protection/>
    </xf>
    <xf numFmtId="178" fontId="1" fillId="0" borderId="0" xfId="20" applyNumberFormat="1" applyFont="1" applyProtection="1">
      <protection locked="0"/>
    </xf>
    <xf numFmtId="177" fontId="1" fillId="0" borderId="0" xfId="20" applyFont="1" applyProtection="1">
      <protection locked="0"/>
    </xf>
    <xf numFmtId="0" fontId="1" fillId="0" borderId="0" xfId="0" applyProtection="1">
      <protection locked="0"/>
    </xf>
    <xf numFmtId="0" fontId="1" fillId="0" borderId="0" xfId="0"/>
    <xf numFmtId="177" fontId="1" fillId="0" borderId="0" xfId="20" applyFont="1"/>
    <xf numFmtId="177" fontId="2" fillId="0" borderId="0" xfId="20" applyFont="1"/>
    <xf numFmtId="177" fontId="1" fillId="0" borderId="0" xfId="0" applyNumberFormat="1"/>
    <xf numFmtId="3" fontId="1" fillId="0" borderId="0" xfId="0" applyNumberFormat="1"/>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295275</xdr:colOff>
      <xdr:row>0</xdr:row>
      <xdr:rowOff>133350</xdr:rowOff>
    </xdr:from>
    <xdr:to>
      <xdr:col>1</xdr:col>
      <xdr:colOff>2200275</xdr:colOff>
      <xdr:row>3</xdr:row>
      <xdr:rowOff>72300</xdr:rowOff>
    </xdr:to>
    <xdr:pic>
      <xdr:nvPicPr>
        <xdr:cNvPr id="1" name="Imagen 1">
          <a:extLst>
            <a:ext uri="{FF2B5EF4-FFF2-40B4-BE49-F238E27FC236}">
              <a16:creationId xmlns:a16="http://schemas.microsoft.com/office/drawing/2014/main" id="{230c8e46-2a7f-4cf6-a8fb-9c0e5c5a5b4a}"/>
            </a:ext>
          </a:extLst>
        </xdr:cNvPr>
        <xdr:cNvPicPr>
          <a:picLocks noChangeAspect="1"/>
        </xdr:cNvPicPr>
      </xdr:nvPicPr>
      <xdr:blipFill>
        <a:blip r:embed="rId1"/>
        <a:srcRect l="3007" t="5952" r="0" b="0"/>
        <a:stretch>
          <a:fillRect/>
        </a:stretch>
      </xdr:blipFill>
      <xdr:spPr>
        <a:xfrm>
          <a:off x="561975" y="133350"/>
          <a:ext cx="1905000" cy="723900"/>
        </a:xfrm>
        <a:prstGeom prst="rect"/>
      </xdr:spPr>
    </xdr:pic>
    <xdr:clientData/>
  </xdr:twoCellAnchor>
  <xdr:twoCellAnchor editAs="oneCell">
    <xdr:from>
      <xdr:col>6</xdr:col>
      <xdr:colOff>781050</xdr:colOff>
      <xdr:row>0</xdr:row>
      <xdr:rowOff>57150</xdr:rowOff>
    </xdr:from>
    <xdr:to>
      <xdr:col>7</xdr:col>
      <xdr:colOff>231183</xdr:colOff>
      <xdr:row>3</xdr:row>
      <xdr:rowOff>140100</xdr:rowOff>
    </xdr:to>
    <xdr:pic>
      <xdr:nvPicPr>
        <xdr:cNvPr id="2" name="Imagen 2">
          <a:extLst>
            <a:ext uri="{FF2B5EF4-FFF2-40B4-BE49-F238E27FC236}">
              <a16:creationId xmlns:a16="http://schemas.microsoft.com/office/drawing/2014/main" id="{8a6dfee4-249e-4fdc-ad4c-3fe46e476220}"/>
            </a:ext>
          </a:extLst>
        </xdr:cNvPr>
        <xdr:cNvPicPr>
          <a:picLocks noChangeAspect="1"/>
        </xdr:cNvPicPr>
      </xdr:nvPicPr>
      <xdr:blipFill>
        <a:blip r:embed="rId2"/>
        <a:stretch>
          <a:fillRect/>
        </a:stretch>
      </xdr:blipFill>
      <xdr:spPr>
        <a:xfrm>
          <a:off x="10239375" y="57150"/>
          <a:ext cx="781050" cy="86677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e44f4d-6b03-4b42-a3da-2afbfa606e55}">
  <sheetPr>
    <tabColor rgb="FFC00000"/>
  </sheetPr>
  <dimension ref="A1:H192"/>
  <sheetViews>
    <sheetView showGridLines="0" workbookViewId="0" topLeftCell="C178">
      <selection pane="topLeft" activeCell="E182" sqref="E182"/>
    </sheetView>
  </sheetViews>
  <sheetFormatPr defaultColWidth="11.4242857142857" defaultRowHeight="14.5" customHeight="1"/>
  <cols>
    <col min="1" max="1" width="4" style="72" customWidth="1"/>
    <col min="2" max="2" width="60.4285714285714" style="72" customWidth="1"/>
    <col min="3" max="3" width="20.1428571428571" style="72" customWidth="1"/>
    <col min="4" max="4" width="19.2857142857143" style="72" customWidth="1"/>
    <col min="5" max="5" width="19.1428571428571" style="72" customWidth="1"/>
    <col min="6" max="6" width="18.8571428571429" style="72" customWidth="1"/>
    <col min="7" max="7" width="20" style="72" customWidth="1"/>
    <col min="8" max="8" width="18.7142857142857" style="72" customWidth="1"/>
    <col min="9" max="16384" width="11.4285714285714" style="72" customWidth="1"/>
  </cols>
  <sheetData>
    <row r="1" spans="1:8" s="1" customFormat="1" ht="22.5" customHeight="1">
      <c r="A1" s="2" t="s">
        <v>0</v>
      </c>
      <c r="B1" s="2"/>
      <c r="C1" s="2"/>
      <c r="D1" s="2"/>
      <c r="E1" s="2"/>
      <c r="F1" s="2"/>
      <c r="G1" s="2"/>
      <c r="H1" s="2"/>
    </row>
    <row r="2" spans="1:8" s="3" customFormat="1" ht="19.5" customHeight="1">
      <c r="A2" s="4" t="s">
        <v>1</v>
      </c>
      <c r="B2" s="4"/>
      <c r="C2" s="4"/>
      <c r="D2" s="4"/>
      <c r="E2" s="4"/>
      <c r="F2" s="4"/>
      <c r="G2" s="4"/>
      <c r="H2" s="4"/>
    </row>
    <row r="3" spans="1:8" s="3" customFormat="1" ht="19.5" customHeight="1">
      <c r="A3" s="4" t="s">
        <v>2</v>
      </c>
      <c r="B3" s="4"/>
      <c r="C3" s="4"/>
      <c r="D3" s="4"/>
      <c r="E3" s="4"/>
      <c r="F3" s="4"/>
      <c r="G3" s="4"/>
      <c r="H3" s="4"/>
    </row>
    <row r="4" spans="1:8" s="3" customFormat="1" ht="18" customHeight="1">
      <c r="A4" s="5" t="s">
        <v>3</v>
      </c>
      <c r="B4" s="5"/>
      <c r="C4" s="5"/>
      <c r="D4" s="5"/>
      <c r="E4" s="5"/>
      <c r="F4" s="5"/>
      <c r="G4" s="5"/>
      <c r="H4" s="5"/>
    </row>
    <row r="5" spans="1:8" s="6" customFormat="1" ht="22.5">
      <c r="A5" s="7" t="s">
        <v>4</v>
      </c>
      <c r="B5" s="8"/>
      <c r="C5" s="9" t="s">
        <v>5</v>
      </c>
      <c r="D5" s="10"/>
      <c r="E5" s="10"/>
      <c r="F5" s="10"/>
      <c r="G5" s="11"/>
      <c r="H5" s="12" t="s">
        <v>6</v>
      </c>
    </row>
    <row r="6" spans="1:8" s="6" customFormat="1" ht="16.5" customHeight="1">
      <c r="A6" s="13"/>
      <c r="B6" s="14"/>
      <c r="C6" s="15" t="s">
        <v>7</v>
      </c>
      <c r="D6" s="16" t="s">
        <v>8</v>
      </c>
      <c r="E6" s="15" t="s">
        <v>9</v>
      </c>
      <c r="F6" s="15" t="s">
        <v>10</v>
      </c>
      <c r="G6" s="15" t="s">
        <v>11</v>
      </c>
      <c r="H6" s="17"/>
    </row>
    <row r="7" spans="1:8" s="6" customFormat="1" ht="16.5" customHeight="1">
      <c r="A7" s="18"/>
      <c r="B7" s="19"/>
      <c r="C7" s="20"/>
      <c r="D7" s="19" t="s">
        <v>12</v>
      </c>
      <c r="E7" s="20"/>
      <c r="F7" s="20"/>
      <c r="G7" s="20"/>
      <c r="H7" s="21"/>
    </row>
    <row r="8" spans="1:8" s="22" customFormat="1" ht="3" customHeight="1">
      <c r="A8" s="23"/>
      <c r="B8" s="24"/>
      <c r="C8" s="25"/>
      <c r="D8" s="26"/>
      <c r="E8" s="25"/>
      <c r="F8" s="25"/>
      <c r="G8" s="25"/>
      <c r="H8" s="27"/>
    </row>
    <row r="9" spans="1:8" s="28" customFormat="1" ht="14.25" customHeight="1">
      <c r="A9" s="29" t="s">
        <v>13</v>
      </c>
      <c r="B9" s="30"/>
      <c r="C9" s="31">
        <f t="shared" si="0" ref="C9:H9">C11+C20+C32+C44+C55+C66+C71+C81+C86</f>
        <v>43398201420</v>
      </c>
      <c r="D9" s="31">
        <f t="shared" si="0"/>
        <v>2194997837.3500118</v>
      </c>
      <c r="E9" s="31">
        <f t="shared" si="0"/>
        <v>45593199257.350014</v>
      </c>
      <c r="F9" s="31">
        <f t="shared" si="0"/>
        <v>12106957905.010002</v>
      </c>
      <c r="G9" s="31">
        <f t="shared" si="0"/>
        <v>11160784920.950003</v>
      </c>
      <c r="H9" s="32">
        <f t="shared" si="0"/>
        <v>33486241352.340012</v>
      </c>
    </row>
    <row r="10" spans="1:8" s="28" customFormat="1" ht="6" customHeight="1">
      <c r="A10" s="29"/>
      <c r="B10" s="30"/>
      <c r="C10" s="31"/>
      <c r="D10" s="31"/>
      <c r="E10" s="31"/>
      <c r="F10" s="31"/>
      <c r="G10" s="31"/>
      <c r="H10" s="32"/>
    </row>
    <row r="11" spans="1:8" s="28" customFormat="1" ht="14.5">
      <c r="A11" s="29" t="s">
        <v>14</v>
      </c>
      <c r="B11" s="30"/>
      <c r="C11" s="31">
        <f t="shared" si="1" ref="C11:H11">SUM(C12:C18)</f>
        <v>12539578642.389999</v>
      </c>
      <c r="D11" s="31">
        <f t="shared" si="2" ref="D11:G11">SUM(D12:D18)</f>
        <v>41693675.450000286</v>
      </c>
      <c r="E11" s="31">
        <f t="shared" si="2"/>
        <v>12581272317.84</v>
      </c>
      <c r="F11" s="31">
        <f t="shared" si="2"/>
        <v>2969316914.9499998</v>
      </c>
      <c r="G11" s="31">
        <f t="shared" si="2"/>
        <v>2948270958.7099991</v>
      </c>
      <c r="H11" s="32">
        <f t="shared" si="1"/>
        <v>9611955402.8899994</v>
      </c>
    </row>
    <row r="12" spans="1:8" s="28" customFormat="1" ht="14.5">
      <c r="A12" s="33"/>
      <c r="B12" s="34" t="s">
        <v>15</v>
      </c>
      <c r="C12" s="35">
        <v>3996702602.9999995</v>
      </c>
      <c r="D12" s="36">
        <v>-97213090.999999523</v>
      </c>
      <c r="E12" s="37">
        <f t="shared" si="3" ref="E12:E18">C12+D12</f>
        <v>3899489512</v>
      </c>
      <c r="F12" s="35">
        <v>965785585.77999949</v>
      </c>
      <c r="G12" s="36">
        <v>965785501.77999949</v>
      </c>
      <c r="H12" s="38">
        <f t="shared" si="4" ref="H12:H18">E12-F12</f>
        <v>2933703926.2200003</v>
      </c>
    </row>
    <row r="13" spans="1:8" s="28" customFormat="1" ht="14.5">
      <c r="A13" s="33"/>
      <c r="B13" s="34" t="s">
        <v>16</v>
      </c>
      <c r="C13" s="35">
        <v>291001087</v>
      </c>
      <c r="D13" s="36">
        <v>10795830.399999976</v>
      </c>
      <c r="E13" s="37">
        <f t="shared" si="3"/>
        <v>301796917.39999998</v>
      </c>
      <c r="F13" s="35">
        <v>63190849.979999989</v>
      </c>
      <c r="G13" s="36">
        <v>63190849.979999989</v>
      </c>
      <c r="H13" s="38">
        <f t="shared" si="4"/>
        <v>238606067.41999999</v>
      </c>
    </row>
    <row r="14" spans="1:8" s="28" customFormat="1" ht="14.5">
      <c r="A14" s="33"/>
      <c r="B14" s="34" t="s">
        <v>17</v>
      </c>
      <c r="C14" s="35">
        <v>3509544818.8400002</v>
      </c>
      <c r="D14" s="36">
        <v>-2916568.0300006866</v>
      </c>
      <c r="E14" s="37">
        <f t="shared" si="3"/>
        <v>3506628250.8099995</v>
      </c>
      <c r="F14" s="35">
        <v>910704551.72000003</v>
      </c>
      <c r="G14" s="36">
        <v>910051466.91999996</v>
      </c>
      <c r="H14" s="38">
        <f t="shared" si="4"/>
        <v>2595923699.0899992</v>
      </c>
    </row>
    <row r="15" spans="1:8" s="28" customFormat="1" ht="14.5">
      <c r="A15" s="33"/>
      <c r="B15" s="34" t="s">
        <v>18</v>
      </c>
      <c r="C15" s="35">
        <v>1340823848.6899986</v>
      </c>
      <c r="D15" s="36">
        <v>40400854.2900002</v>
      </c>
      <c r="E15" s="37">
        <f t="shared" si="3"/>
        <v>1381224702.9799988</v>
      </c>
      <c r="F15" s="35">
        <v>291240227.99999976</v>
      </c>
      <c r="G15" s="36">
        <v>290522414.98999977</v>
      </c>
      <c r="H15" s="38">
        <f t="shared" si="4"/>
        <v>1089984474.9799991</v>
      </c>
    </row>
    <row r="16" spans="1:8" s="28" customFormat="1" ht="14.5">
      <c r="A16" s="33"/>
      <c r="B16" s="34" t="s">
        <v>19</v>
      </c>
      <c r="C16" s="35">
        <v>2768112697.8600001</v>
      </c>
      <c r="D16" s="36">
        <v>65377424.680000305</v>
      </c>
      <c r="E16" s="37">
        <f t="shared" si="3"/>
        <v>2833490122.5400004</v>
      </c>
      <c r="F16" s="35">
        <v>623118352.93000007</v>
      </c>
      <c r="G16" s="36">
        <v>603443378.50000012</v>
      </c>
      <c r="H16" s="38">
        <f t="shared" si="4"/>
        <v>2210371769.6100006</v>
      </c>
    </row>
    <row r="17" spans="1:8" s="28" customFormat="1" ht="14.5">
      <c r="A17" s="33"/>
      <c r="B17" s="34" t="s">
        <v>20</v>
      </c>
      <c r="C17" s="35">
        <v>82000000</v>
      </c>
      <c r="D17" s="36">
        <v>0</v>
      </c>
      <c r="E17" s="37">
        <f t="shared" si="3"/>
        <v>82000000</v>
      </c>
      <c r="F17" s="35">
        <v>0</v>
      </c>
      <c r="G17" s="36">
        <v>0</v>
      </c>
      <c r="H17" s="38">
        <f t="shared" si="4"/>
        <v>82000000</v>
      </c>
    </row>
    <row r="18" spans="1:8" s="28" customFormat="1" ht="14.5">
      <c r="A18" s="33"/>
      <c r="B18" s="34" t="s">
        <v>21</v>
      </c>
      <c r="C18" s="35">
        <v>551393587</v>
      </c>
      <c r="D18" s="36">
        <v>25249225.110000014</v>
      </c>
      <c r="E18" s="37">
        <f t="shared" si="3"/>
        <v>576642812.11000001</v>
      </c>
      <c r="F18" s="35">
        <v>115277346.53999998</v>
      </c>
      <c r="G18" s="36">
        <v>115277346.53999998</v>
      </c>
      <c r="H18" s="38">
        <f t="shared" si="4"/>
        <v>461365465.57000005</v>
      </c>
    </row>
    <row r="19" spans="1:8" s="28" customFormat="1" ht="6.75" customHeight="1">
      <c r="A19" s="33"/>
      <c r="B19" s="34"/>
      <c r="C19" s="37"/>
      <c r="D19" s="37"/>
      <c r="E19" s="37"/>
      <c r="F19" s="37"/>
      <c r="G19" s="37"/>
      <c r="H19" s="38"/>
    </row>
    <row r="20" spans="1:8" s="28" customFormat="1" ht="14.5">
      <c r="A20" s="29" t="s">
        <v>22</v>
      </c>
      <c r="B20" s="30"/>
      <c r="C20" s="31">
        <f t="shared" si="5" ref="C20:H20">SUM(C21:C30)</f>
        <v>933273970.78999996</v>
      </c>
      <c r="D20" s="31">
        <f t="shared" si="5"/>
        <v>278508798.49999988</v>
      </c>
      <c r="E20" s="31">
        <f t="shared" si="5"/>
        <v>1211782769.2899997</v>
      </c>
      <c r="F20" s="31">
        <f t="shared" si="5"/>
        <v>399718838.13999999</v>
      </c>
      <c r="G20" s="31">
        <f t="shared" si="5"/>
        <v>313733987.26999998</v>
      </c>
      <c r="H20" s="32">
        <f t="shared" si="5"/>
        <v>812063931.1500001</v>
      </c>
    </row>
    <row r="21" spans="1:8" s="28" customFormat="1" ht="14.5">
      <c r="A21" s="33"/>
      <c r="B21" s="34" t="s">
        <v>23</v>
      </c>
      <c r="C21" s="35">
        <v>339809887.74000001</v>
      </c>
      <c r="D21" s="36">
        <v>202718965.85000002</v>
      </c>
      <c r="E21" s="37">
        <f t="shared" si="6" ref="E21:E30">C21+D21</f>
        <v>542528853.59000003</v>
      </c>
      <c r="F21" s="35">
        <v>150957837.09999999</v>
      </c>
      <c r="G21" s="36">
        <v>136359990.91999999</v>
      </c>
      <c r="H21" s="38">
        <f t="shared" si="7" ref="H21:H30">E21-F21</f>
        <v>391571016.49000001</v>
      </c>
    </row>
    <row r="22" spans="1:8" s="28" customFormat="1" ht="14.5">
      <c r="A22" s="33"/>
      <c r="B22" s="34" t="s">
        <v>24</v>
      </c>
      <c r="C22" s="39"/>
      <c r="D22" s="39">
        <v>0</v>
      </c>
      <c r="E22" s="39">
        <f t="shared" si="6"/>
        <v>0</v>
      </c>
      <c r="F22" s="39"/>
      <c r="G22" s="39"/>
      <c r="H22" s="40">
        <f t="shared" si="7"/>
        <v>0</v>
      </c>
    </row>
    <row r="23" spans="1:8" s="28" customFormat="1" ht="14.5">
      <c r="A23" s="33"/>
      <c r="B23" s="34" t="s">
        <v>25</v>
      </c>
      <c r="C23" s="35">
        <v>207941441.58999997</v>
      </c>
      <c r="D23" s="36">
        <v>2250464.8700000048</v>
      </c>
      <c r="E23" s="37">
        <f t="shared" si="6"/>
        <v>210191906.45999998</v>
      </c>
      <c r="F23" s="35">
        <v>39524582.460000008</v>
      </c>
      <c r="G23" s="36">
        <v>5217936.4200000009</v>
      </c>
      <c r="H23" s="38">
        <f t="shared" si="7"/>
        <v>170667323.99999997</v>
      </c>
    </row>
    <row r="24" spans="1:8" s="28" customFormat="1" ht="14.5">
      <c r="A24" s="33"/>
      <c r="B24" s="34" t="s">
        <v>26</v>
      </c>
      <c r="C24" s="35">
        <v>0</v>
      </c>
      <c r="D24" s="36">
        <v>141000</v>
      </c>
      <c r="E24" s="37">
        <f t="shared" si="6"/>
        <v>141000</v>
      </c>
      <c r="F24" s="35">
        <v>141000</v>
      </c>
      <c r="G24" s="36">
        <v>0</v>
      </c>
      <c r="H24" s="38">
        <f t="shared" si="7"/>
        <v>0</v>
      </c>
    </row>
    <row r="25" spans="1:8" s="28" customFormat="1" ht="14.5">
      <c r="A25" s="33"/>
      <c r="B25" s="34" t="s">
        <v>27</v>
      </c>
      <c r="C25" s="35">
        <v>12100092.42</v>
      </c>
      <c r="D25" s="36">
        <v>7982064.8899999987</v>
      </c>
      <c r="E25" s="37">
        <f t="shared" si="6"/>
        <v>20082157.309999999</v>
      </c>
      <c r="F25" s="35">
        <v>7598842.8200000022</v>
      </c>
      <c r="G25" s="36">
        <v>2660533.7500000009</v>
      </c>
      <c r="H25" s="38">
        <f t="shared" si="7"/>
        <v>12483314.489999996</v>
      </c>
    </row>
    <row r="26" spans="1:8" s="28" customFormat="1" ht="14.5">
      <c r="A26" s="33"/>
      <c r="B26" s="34" t="s">
        <v>28</v>
      </c>
      <c r="C26" s="35">
        <v>22713018.390000001</v>
      </c>
      <c r="D26" s="36">
        <v>-6922111.6299999971</v>
      </c>
      <c r="E26" s="37">
        <f t="shared" si="6"/>
        <v>15790906.760000004</v>
      </c>
      <c r="F26" s="35">
        <v>2148828.5499999998</v>
      </c>
      <c r="G26" s="36">
        <v>203155.97999999998</v>
      </c>
      <c r="H26" s="38">
        <f t="shared" si="7"/>
        <v>13642078.210000005</v>
      </c>
    </row>
    <row r="27" spans="1:8" s="28" customFormat="1" ht="14.5">
      <c r="A27" s="33"/>
      <c r="B27" s="34" t="s">
        <v>29</v>
      </c>
      <c r="C27" s="35">
        <v>156768920.29999995</v>
      </c>
      <c r="D27" s="36">
        <v>19620592.319999874</v>
      </c>
      <c r="E27" s="37">
        <f t="shared" si="6"/>
        <v>176389512.61999983</v>
      </c>
      <c r="F27" s="35">
        <v>42689158.500000007</v>
      </c>
      <c r="G27" s="36">
        <v>22963548.66</v>
      </c>
      <c r="H27" s="38">
        <f t="shared" si="7"/>
        <v>133700354.11999983</v>
      </c>
    </row>
    <row r="28" spans="1:8" s="28" customFormat="1" ht="14.5">
      <c r="A28" s="33"/>
      <c r="B28" s="34" t="s">
        <v>30</v>
      </c>
      <c r="C28" s="35">
        <v>126676650.8300001</v>
      </c>
      <c r="D28" s="36">
        <v>6412694.2699999958</v>
      </c>
      <c r="E28" s="37">
        <f t="shared" si="6"/>
        <v>133089345.1000001</v>
      </c>
      <c r="F28" s="35">
        <v>127396793.22</v>
      </c>
      <c r="G28" s="36">
        <v>125494301.79999998</v>
      </c>
      <c r="H28" s="38">
        <f t="shared" si="7"/>
        <v>5692551.8800000995</v>
      </c>
    </row>
    <row r="29" spans="1:8" s="28" customFormat="1" ht="14.5">
      <c r="A29" s="33"/>
      <c r="B29" s="34" t="s">
        <v>31</v>
      </c>
      <c r="C29" s="35">
        <v>2535051.8600000003</v>
      </c>
      <c r="D29" s="36">
        <v>19797480.23</v>
      </c>
      <c r="E29" s="37">
        <f t="shared" si="6"/>
        <v>22332532.09</v>
      </c>
      <c r="F29" s="35">
        <v>19719596.32</v>
      </c>
      <c r="G29" s="36">
        <v>19719596.32</v>
      </c>
      <c r="H29" s="38">
        <f t="shared" si="7"/>
        <v>2612935.7699999996</v>
      </c>
    </row>
    <row r="30" spans="1:8" s="28" customFormat="1" ht="14.5">
      <c r="A30" s="33"/>
      <c r="B30" s="34" t="s">
        <v>32</v>
      </c>
      <c r="C30" s="35">
        <v>64728907.660000011</v>
      </c>
      <c r="D30" s="36">
        <v>26507647.699999988</v>
      </c>
      <c r="E30" s="37">
        <f t="shared" si="6"/>
        <v>91236555.359999999</v>
      </c>
      <c r="F30" s="35">
        <v>9542199.1699999981</v>
      </c>
      <c r="G30" s="36">
        <v>1114923.42</v>
      </c>
      <c r="H30" s="38">
        <f t="shared" si="7"/>
        <v>81694356.189999998</v>
      </c>
    </row>
    <row r="31" spans="1:8" s="28" customFormat="1" ht="4.5" customHeight="1">
      <c r="A31" s="33"/>
      <c r="B31" s="34"/>
      <c r="C31" s="37"/>
      <c r="D31" s="37"/>
      <c r="E31" s="37"/>
      <c r="F31" s="37"/>
      <c r="G31" s="37"/>
      <c r="H31" s="38"/>
    </row>
    <row r="32" spans="1:8" s="28" customFormat="1" ht="14.5">
      <c r="A32" s="29" t="s">
        <v>33</v>
      </c>
      <c r="B32" s="30"/>
      <c r="C32" s="31">
        <f t="shared" si="8" ref="C32:H32">SUM(C33:C42)</f>
        <v>3381218915.9499998</v>
      </c>
      <c r="D32" s="31">
        <f t="shared" si="8"/>
        <v>1434887464.1799991</v>
      </c>
      <c r="E32" s="31">
        <f t="shared" si="8"/>
        <v>4816106380.1299992</v>
      </c>
      <c r="F32" s="31">
        <f t="shared" si="8"/>
        <v>1070728622.1999993</v>
      </c>
      <c r="G32" s="31">
        <f t="shared" si="8"/>
        <v>865661215.25000072</v>
      </c>
      <c r="H32" s="32">
        <f t="shared" si="8"/>
        <v>3745377757.9299998</v>
      </c>
    </row>
    <row r="33" spans="1:8" s="28" customFormat="1" ht="14.5">
      <c r="A33" s="33"/>
      <c r="B33" s="34" t="s">
        <v>34</v>
      </c>
      <c r="C33" s="35">
        <v>344969779.45000029</v>
      </c>
      <c r="D33" s="36">
        <v>6709652.5499995947</v>
      </c>
      <c r="E33" s="37">
        <f t="shared" si="9" ref="E33:E42">C33+D33</f>
        <v>351679431.99999988</v>
      </c>
      <c r="F33" s="35">
        <v>42597877.369999982</v>
      </c>
      <c r="G33" s="36">
        <v>33087357.260000009</v>
      </c>
      <c r="H33" s="38">
        <f t="shared" si="10" ref="H33:H42">E33-F33</f>
        <v>309081554.62999988</v>
      </c>
    </row>
    <row r="34" spans="1:8" s="28" customFormat="1" ht="14.5">
      <c r="A34" s="33"/>
      <c r="B34" s="34" t="s">
        <v>35</v>
      </c>
      <c r="C34" s="35">
        <v>359608385.16000015</v>
      </c>
      <c r="D34" s="36">
        <v>174595605.86000001</v>
      </c>
      <c r="E34" s="37">
        <f t="shared" si="9"/>
        <v>534203991.02000016</v>
      </c>
      <c r="F34" s="35">
        <v>62125103.43</v>
      </c>
      <c r="G34" s="36">
        <v>13747656.050000001</v>
      </c>
      <c r="H34" s="38">
        <f t="shared" si="10"/>
        <v>472078887.59000015</v>
      </c>
    </row>
    <row r="35" spans="1:8" s="28" customFormat="1" ht="14.5">
      <c r="A35" s="33"/>
      <c r="B35" s="34" t="s">
        <v>36</v>
      </c>
      <c r="C35" s="35">
        <v>214570095.24999991</v>
      </c>
      <c r="D35" s="36">
        <v>280258964.75000024</v>
      </c>
      <c r="E35" s="37">
        <f t="shared" si="9"/>
        <v>494829060.00000012</v>
      </c>
      <c r="F35" s="35">
        <v>92040559.619999975</v>
      </c>
      <c r="G35" s="36">
        <v>82434085.050000012</v>
      </c>
      <c r="H35" s="38">
        <f t="shared" si="10"/>
        <v>402788500.38000011</v>
      </c>
    </row>
    <row r="36" spans="1:8" s="28" customFormat="1" ht="14.5">
      <c r="A36" s="33"/>
      <c r="B36" s="34" t="s">
        <v>37</v>
      </c>
      <c r="C36" s="35">
        <v>595434458.16999996</v>
      </c>
      <c r="D36" s="36">
        <v>16676925.480000138</v>
      </c>
      <c r="E36" s="37">
        <f t="shared" si="9"/>
        <v>612111383.6500001</v>
      </c>
      <c r="F36" s="35">
        <v>41187096.880000003</v>
      </c>
      <c r="G36" s="36">
        <v>29731782.290000003</v>
      </c>
      <c r="H36" s="38">
        <f t="shared" si="10"/>
        <v>570924286.7700001</v>
      </c>
    </row>
    <row r="37" spans="1:8" s="28" customFormat="1" ht="14.5">
      <c r="A37" s="33"/>
      <c r="B37" s="34" t="s">
        <v>38</v>
      </c>
      <c r="C37" s="35">
        <v>257628434.59000012</v>
      </c>
      <c r="D37" s="36">
        <v>7681812.3699999154</v>
      </c>
      <c r="E37" s="37">
        <f t="shared" si="9"/>
        <v>265310246.96000004</v>
      </c>
      <c r="F37" s="35">
        <v>40280006.529999994</v>
      </c>
      <c r="G37" s="36">
        <v>24670426.129999992</v>
      </c>
      <c r="H37" s="38">
        <f t="shared" si="10"/>
        <v>225030240.43000004</v>
      </c>
    </row>
    <row r="38" spans="1:8" s="28" customFormat="1" ht="14.5">
      <c r="A38" s="33"/>
      <c r="B38" s="34" t="s">
        <v>39</v>
      </c>
      <c r="C38" s="39"/>
      <c r="D38" s="39">
        <v>0</v>
      </c>
      <c r="E38" s="39">
        <f t="shared" si="9"/>
        <v>0</v>
      </c>
      <c r="F38" s="39"/>
      <c r="G38" s="39"/>
      <c r="H38" s="40">
        <f t="shared" si="10"/>
        <v>0</v>
      </c>
    </row>
    <row r="39" spans="1:8" s="28" customFormat="1" ht="14.5">
      <c r="A39" s="33"/>
      <c r="B39" s="34" t="s">
        <v>40</v>
      </c>
      <c r="C39" s="35">
        <v>30315184.84</v>
      </c>
      <c r="D39" s="36">
        <v>550439079.46999991</v>
      </c>
      <c r="E39" s="37">
        <f t="shared" si="9"/>
        <v>580754264.30999994</v>
      </c>
      <c r="F39" s="35">
        <v>122808895.40000001</v>
      </c>
      <c r="G39" s="36">
        <v>122061895.42999999</v>
      </c>
      <c r="H39" s="38">
        <f t="shared" si="10"/>
        <v>457945368.90999997</v>
      </c>
    </row>
    <row r="40" spans="1:8" s="28" customFormat="1" ht="14.5">
      <c r="A40" s="33"/>
      <c r="B40" s="34" t="s">
        <v>41</v>
      </c>
      <c r="C40" s="35">
        <v>511150399.93000001</v>
      </c>
      <c r="D40" s="36">
        <v>19577143.370000005</v>
      </c>
      <c r="E40" s="37">
        <f t="shared" si="9"/>
        <v>530727543.30000001</v>
      </c>
      <c r="F40" s="35">
        <v>114756666.11999999</v>
      </c>
      <c r="G40" s="36">
        <v>64651371.979999997</v>
      </c>
      <c r="H40" s="38">
        <f t="shared" si="10"/>
        <v>415970877.18000001</v>
      </c>
    </row>
    <row r="41" spans="1:8" s="28" customFormat="1" ht="14.5">
      <c r="A41" s="33"/>
      <c r="B41" s="34" t="s">
        <v>42</v>
      </c>
      <c r="C41" s="35">
        <v>48906251.420000002</v>
      </c>
      <c r="D41" s="36">
        <v>83026482.969999984</v>
      </c>
      <c r="E41" s="37">
        <f t="shared" si="9"/>
        <v>131932734.38999999</v>
      </c>
      <c r="F41" s="35">
        <v>19284781.520000026</v>
      </c>
      <c r="G41" s="36">
        <v>8391916.6799999997</v>
      </c>
      <c r="H41" s="38">
        <f t="shared" si="10"/>
        <v>112647952.86999996</v>
      </c>
    </row>
    <row r="42" spans="1:8" s="28" customFormat="1" ht="14.5">
      <c r="A42" s="33"/>
      <c r="B42" s="34" t="s">
        <v>43</v>
      </c>
      <c r="C42" s="35">
        <v>1018635927.1399996</v>
      </c>
      <c r="D42" s="36">
        <v>295921797.35999942</v>
      </c>
      <c r="E42" s="37">
        <f t="shared" si="9"/>
        <v>1314557724.499999</v>
      </c>
      <c r="F42" s="35">
        <v>535647635.32999945</v>
      </c>
      <c r="G42" s="36">
        <v>486884724.38000071</v>
      </c>
      <c r="H42" s="38">
        <f t="shared" si="10"/>
        <v>778910089.1699996</v>
      </c>
    </row>
    <row r="43" spans="1:8" s="28" customFormat="1" ht="4.5" customHeight="1">
      <c r="A43" s="33"/>
      <c r="B43" s="34"/>
      <c r="C43" s="37"/>
      <c r="D43" s="37"/>
      <c r="E43" s="37"/>
      <c r="F43" s="37"/>
      <c r="G43" s="37"/>
      <c r="H43" s="38"/>
    </row>
    <row r="44" spans="1:8" s="28" customFormat="1" ht="14.5">
      <c r="A44" s="29" t="s">
        <v>44</v>
      </c>
      <c r="B44" s="30"/>
      <c r="C44" s="31">
        <f t="shared" si="11" ref="C44:H44">SUM(C45:C53)</f>
        <v>14400797933.560001</v>
      </c>
      <c r="D44" s="31">
        <f t="shared" si="11"/>
        <v>1390042606.3400116</v>
      </c>
      <c r="E44" s="31">
        <f t="shared" si="11"/>
        <v>15790840539.900013</v>
      </c>
      <c r="F44" s="31">
        <f t="shared" si="11"/>
        <v>4163816480.6599984</v>
      </c>
      <c r="G44" s="31">
        <f t="shared" si="11"/>
        <v>4078927128.7499995</v>
      </c>
      <c r="H44" s="32">
        <f t="shared" si="11"/>
        <v>11627024059.240013</v>
      </c>
    </row>
    <row r="45" spans="1:8" s="28" customFormat="1" ht="14.5">
      <c r="A45" s="33"/>
      <c r="B45" s="34" t="s">
        <v>45</v>
      </c>
      <c r="C45" s="35">
        <v>12680885785.120001</v>
      </c>
      <c r="D45" s="36">
        <v>1060601793.8400116</v>
      </c>
      <c r="E45" s="37">
        <f t="shared" si="12" ref="E45:E53">C45+D45</f>
        <v>13741487578.960012</v>
      </c>
      <c r="F45" s="35">
        <v>3922672982.9399986</v>
      </c>
      <c r="G45" s="36">
        <v>3874363368.2199993</v>
      </c>
      <c r="H45" s="38">
        <f t="shared" si="13" ref="H45:H53">E45-F45</f>
        <v>9818814596.0200138</v>
      </c>
    </row>
    <row r="46" spans="1:8" s="28" customFormat="1" ht="14.5">
      <c r="A46" s="33"/>
      <c r="B46" s="34" t="s">
        <v>46</v>
      </c>
      <c r="C46" s="35"/>
      <c r="D46" s="36">
        <v>0</v>
      </c>
      <c r="E46" s="37">
        <f t="shared" si="12"/>
        <v>0</v>
      </c>
      <c r="F46" s="35"/>
      <c r="G46" s="36"/>
      <c r="H46" s="38">
        <f t="shared" si="13"/>
        <v>0</v>
      </c>
    </row>
    <row r="47" spans="1:8" s="28" customFormat="1" ht="14.5">
      <c r="A47" s="33"/>
      <c r="B47" s="34" t="s">
        <v>47</v>
      </c>
      <c r="C47" s="35">
        <v>461848688.67999995</v>
      </c>
      <c r="D47" s="36">
        <v>-152386899.33999997</v>
      </c>
      <c r="E47" s="37">
        <f t="shared" si="12"/>
        <v>309461789.33999997</v>
      </c>
      <c r="F47" s="35">
        <v>109453526.88</v>
      </c>
      <c r="G47" s="36">
        <v>109245841.20999999</v>
      </c>
      <c r="H47" s="38">
        <f t="shared" si="13"/>
        <v>200008262.45999998</v>
      </c>
    </row>
    <row r="48" spans="1:8" s="28" customFormat="1" ht="14.5">
      <c r="A48" s="33"/>
      <c r="B48" s="34" t="s">
        <v>48</v>
      </c>
      <c r="C48" s="35">
        <v>1134247222.76</v>
      </c>
      <c r="D48" s="36">
        <v>480694611.83999991</v>
      </c>
      <c r="E48" s="37">
        <f t="shared" si="12"/>
        <v>1614941834.5999999</v>
      </c>
      <c r="F48" s="35">
        <v>101336295.87</v>
      </c>
      <c r="G48" s="36">
        <v>75346284.400000006</v>
      </c>
      <c r="H48" s="38">
        <f t="shared" si="13"/>
        <v>1513605538.73</v>
      </c>
    </row>
    <row r="49" spans="1:8" s="28" customFormat="1" ht="14.5">
      <c r="A49" s="33"/>
      <c r="B49" s="34" t="s">
        <v>49</v>
      </c>
      <c r="C49" s="35">
        <v>101531937</v>
      </c>
      <c r="D49" s="36">
        <v>0</v>
      </c>
      <c r="E49" s="37">
        <f t="shared" si="12"/>
        <v>101531937</v>
      </c>
      <c r="F49" s="35">
        <v>30353674.969999999</v>
      </c>
      <c r="G49" s="36">
        <v>19971634.919999998</v>
      </c>
      <c r="H49" s="38">
        <f t="shared" si="13"/>
        <v>71178262.030000001</v>
      </c>
    </row>
    <row r="50" spans="1:8" s="28" customFormat="1" ht="14.5">
      <c r="A50" s="41"/>
      <c r="B50" s="42" t="s">
        <v>50</v>
      </c>
      <c r="C50" s="43">
        <v>22284300</v>
      </c>
      <c r="D50" s="44">
        <v>1133100</v>
      </c>
      <c r="E50" s="45">
        <f t="shared" si="12"/>
        <v>23417400</v>
      </c>
      <c r="F50" s="43">
        <v>0</v>
      </c>
      <c r="G50" s="44">
        <v>0</v>
      </c>
      <c r="H50" s="46">
        <f t="shared" si="13"/>
        <v>23417400</v>
      </c>
    </row>
    <row r="51" spans="1:8" s="28" customFormat="1" ht="14.5">
      <c r="A51" s="47"/>
      <c r="B51" s="48" t="s">
        <v>51</v>
      </c>
      <c r="C51" s="49"/>
      <c r="D51" s="50">
        <v>0</v>
      </c>
      <c r="E51" s="51">
        <f t="shared" si="12"/>
        <v>0</v>
      </c>
      <c r="F51" s="49"/>
      <c r="G51" s="50"/>
      <c r="H51" s="52">
        <f t="shared" si="13"/>
        <v>0</v>
      </c>
    </row>
    <row r="52" spans="1:8" s="28" customFormat="1" ht="14.5">
      <c r="A52" s="33"/>
      <c r="B52" s="34" t="s">
        <v>52</v>
      </c>
      <c r="C52" s="35"/>
      <c r="D52" s="36">
        <v>0</v>
      </c>
      <c r="E52" s="37">
        <f t="shared" si="12"/>
        <v>0</v>
      </c>
      <c r="F52" s="35"/>
      <c r="G52" s="36"/>
      <c r="H52" s="38">
        <f t="shared" si="13"/>
        <v>0</v>
      </c>
    </row>
    <row r="53" spans="1:8" s="28" customFormat="1" ht="14.5">
      <c r="A53" s="33"/>
      <c r="B53" s="34" t="s">
        <v>53</v>
      </c>
      <c r="C53" s="35"/>
      <c r="D53" s="36">
        <v>0</v>
      </c>
      <c r="E53" s="37">
        <f t="shared" si="12"/>
        <v>0</v>
      </c>
      <c r="F53" s="35"/>
      <c r="G53" s="36"/>
      <c r="H53" s="38">
        <f t="shared" si="13"/>
        <v>0</v>
      </c>
    </row>
    <row r="54" spans="1:8" s="28" customFormat="1" ht="5.25" customHeight="1">
      <c r="A54" s="33"/>
      <c r="B54" s="34"/>
      <c r="C54" s="37"/>
      <c r="D54" s="37"/>
      <c r="E54" s="37"/>
      <c r="F54" s="37"/>
      <c r="G54" s="37"/>
      <c r="H54" s="38"/>
    </row>
    <row r="55" spans="1:8" s="28" customFormat="1" ht="14.5">
      <c r="A55" s="29" t="s">
        <v>54</v>
      </c>
      <c r="B55" s="30"/>
      <c r="C55" s="31">
        <f t="shared" si="14" ref="C55:H55">SUM(C56:C64)</f>
        <v>109325081.54000001</v>
      </c>
      <c r="D55" s="31">
        <f t="shared" si="14"/>
        <v>121329585.69000003</v>
      </c>
      <c r="E55" s="31">
        <f t="shared" si="14"/>
        <v>230654667.23000002</v>
      </c>
      <c r="F55" s="31">
        <f t="shared" si="14"/>
        <v>90731584.339999989</v>
      </c>
      <c r="G55" s="31">
        <f t="shared" si="14"/>
        <v>78212173.980000004</v>
      </c>
      <c r="H55" s="32">
        <f t="shared" si="14"/>
        <v>139923082.89000002</v>
      </c>
    </row>
    <row r="56" spans="1:8" s="28" customFormat="1" ht="14.5">
      <c r="A56" s="33"/>
      <c r="B56" s="34" t="s">
        <v>55</v>
      </c>
      <c r="C56" s="35">
        <v>11709685.030000001</v>
      </c>
      <c r="D56" s="36">
        <v>34685597.640000008</v>
      </c>
      <c r="E56" s="37">
        <f t="shared" si="15" ref="E56:E64">C56+D56</f>
        <v>46395282.670000009</v>
      </c>
      <c r="F56" s="35">
        <v>16444622.720000001</v>
      </c>
      <c r="G56" s="36">
        <v>6444830.6200000001</v>
      </c>
      <c r="H56" s="38">
        <f t="shared" si="16" ref="H56:H64">E56-F56</f>
        <v>29950659.95000001</v>
      </c>
    </row>
    <row r="57" spans="1:8" s="28" customFormat="1" ht="14.5">
      <c r="A57" s="33"/>
      <c r="B57" s="34" t="s">
        <v>56</v>
      </c>
      <c r="C57" s="35">
        <v>1517084.76</v>
      </c>
      <c r="D57" s="36">
        <v>12232759.660000002</v>
      </c>
      <c r="E57" s="37">
        <f t="shared" si="15"/>
        <v>13749844.420000002</v>
      </c>
      <c r="F57" s="35">
        <v>4255715.6400000006</v>
      </c>
      <c r="G57" s="36">
        <v>3827904.24</v>
      </c>
      <c r="H57" s="38">
        <f t="shared" si="16"/>
        <v>9494128.7800000012</v>
      </c>
    </row>
    <row r="58" spans="1:8" s="28" customFormat="1" ht="14.5">
      <c r="A58" s="33"/>
      <c r="B58" s="34" t="s">
        <v>57</v>
      </c>
      <c r="C58" s="35">
        <v>1009502.34</v>
      </c>
      <c r="D58" s="36">
        <v>197969.33999999997</v>
      </c>
      <c r="E58" s="37">
        <f t="shared" si="15"/>
        <v>1207471.68</v>
      </c>
      <c r="F58" s="35">
        <v>0</v>
      </c>
      <c r="G58" s="36">
        <v>0</v>
      </c>
      <c r="H58" s="38">
        <f t="shared" si="16"/>
        <v>1207471.68</v>
      </c>
    </row>
    <row r="59" spans="1:8" s="28" customFormat="1" ht="14.5">
      <c r="A59" s="33"/>
      <c r="B59" s="34" t="s">
        <v>58</v>
      </c>
      <c r="C59" s="35">
        <v>3866388.51</v>
      </c>
      <c r="D59" s="36">
        <v>44508901.490000002</v>
      </c>
      <c r="E59" s="37">
        <f t="shared" si="15"/>
        <v>48375290</v>
      </c>
      <c r="F59" s="35">
        <v>29543890</v>
      </c>
      <c r="G59" s="36">
        <v>28689290</v>
      </c>
      <c r="H59" s="38">
        <f t="shared" si="16"/>
        <v>18831400</v>
      </c>
    </row>
    <row r="60" spans="1:8" s="28" customFormat="1" ht="14.5">
      <c r="A60" s="33"/>
      <c r="B60" s="34" t="s">
        <v>59</v>
      </c>
      <c r="C60" s="35">
        <v>0</v>
      </c>
      <c r="D60" s="36">
        <v>0</v>
      </c>
      <c r="E60" s="37">
        <f t="shared" si="15"/>
        <v>0</v>
      </c>
      <c r="F60" s="35">
        <v>0</v>
      </c>
      <c r="G60" s="36">
        <v>0</v>
      </c>
      <c r="H60" s="38">
        <f t="shared" si="16"/>
        <v>0</v>
      </c>
    </row>
    <row r="61" spans="1:8" s="28" customFormat="1" ht="14.5">
      <c r="A61" s="33"/>
      <c r="B61" s="34" t="s">
        <v>60</v>
      </c>
      <c r="C61" s="35">
        <v>90769802.790000007</v>
      </c>
      <c r="D61" s="36">
        <v>26444758.689999998</v>
      </c>
      <c r="E61" s="37">
        <f t="shared" si="15"/>
        <v>117214561.48</v>
      </c>
      <c r="F61" s="35">
        <v>39062233.149999999</v>
      </c>
      <c r="G61" s="36">
        <v>37825026.289999999</v>
      </c>
      <c r="H61" s="38">
        <f t="shared" si="16"/>
        <v>78152328.330000013</v>
      </c>
    </row>
    <row r="62" spans="1:8" s="28" customFormat="1" ht="14.5">
      <c r="A62" s="33"/>
      <c r="B62" s="34" t="s">
        <v>61</v>
      </c>
      <c r="C62" s="35">
        <v>382618.11</v>
      </c>
      <c r="D62" s="36">
        <v>1190160</v>
      </c>
      <c r="E62" s="37">
        <f t="shared" si="15"/>
        <v>1572778.1099999999</v>
      </c>
      <c r="F62" s="35">
        <v>0</v>
      </c>
      <c r="G62" s="36">
        <v>0</v>
      </c>
      <c r="H62" s="38">
        <f t="shared" si="16"/>
        <v>1572778.1099999999</v>
      </c>
    </row>
    <row r="63" spans="1:8" s="28" customFormat="1" ht="14.5">
      <c r="A63" s="33"/>
      <c r="B63" s="34" t="s">
        <v>62</v>
      </c>
      <c r="C63" s="35"/>
      <c r="D63" s="36">
        <v>0</v>
      </c>
      <c r="E63" s="37">
        <f t="shared" si="15"/>
        <v>0</v>
      </c>
      <c r="F63" s="35"/>
      <c r="G63" s="36"/>
      <c r="H63" s="38">
        <f t="shared" si="16"/>
        <v>0</v>
      </c>
    </row>
    <row r="64" spans="1:8" s="28" customFormat="1" ht="14.5">
      <c r="A64" s="33"/>
      <c r="B64" s="34" t="s">
        <v>63</v>
      </c>
      <c r="C64" s="35">
        <v>70000</v>
      </c>
      <c r="D64" s="36">
        <v>2069438.87</v>
      </c>
      <c r="E64" s="37">
        <f t="shared" si="15"/>
        <v>2139438.87</v>
      </c>
      <c r="F64" s="35">
        <v>1425122.83</v>
      </c>
      <c r="G64" s="36">
        <v>1425122.83</v>
      </c>
      <c r="H64" s="38">
        <f t="shared" si="16"/>
        <v>714316.04</v>
      </c>
    </row>
    <row r="65" spans="1:8" s="28" customFormat="1" ht="5.25" customHeight="1">
      <c r="A65" s="33"/>
      <c r="B65" s="34"/>
      <c r="C65" s="37"/>
      <c r="D65" s="37"/>
      <c r="E65" s="37"/>
      <c r="F65" s="37"/>
      <c r="G65" s="37"/>
      <c r="H65" s="38"/>
    </row>
    <row r="66" spans="1:8" s="28" customFormat="1" ht="14.5">
      <c r="A66" s="29" t="s">
        <v>64</v>
      </c>
      <c r="B66" s="30"/>
      <c r="C66" s="31">
        <f t="shared" si="17" ref="C66:H66">SUM(C67:C69)</f>
        <v>566248612.09000003</v>
      </c>
      <c r="D66" s="31">
        <f t="shared" si="17"/>
        <v>55264397.18000003</v>
      </c>
      <c r="E66" s="31">
        <f t="shared" si="17"/>
        <v>621513009.2700001</v>
      </c>
      <c r="F66" s="31">
        <f t="shared" si="17"/>
        <v>37851208.049999997</v>
      </c>
      <c r="G66" s="31">
        <f t="shared" si="17"/>
        <v>35268906.43</v>
      </c>
      <c r="H66" s="32">
        <f t="shared" si="17"/>
        <v>583661801.22000003</v>
      </c>
    </row>
    <row r="67" spans="1:8" s="28" customFormat="1" ht="14.5">
      <c r="A67" s="33"/>
      <c r="B67" s="34" t="s">
        <v>65</v>
      </c>
      <c r="C67" s="35">
        <v>0</v>
      </c>
      <c r="D67" s="36">
        <v>37484165.850000001</v>
      </c>
      <c r="E67" s="37">
        <f t="shared" si="18" ref="E67:E69">C67+D67</f>
        <v>37484165.850000001</v>
      </c>
      <c r="F67" s="35">
        <v>24156475.870000001</v>
      </c>
      <c r="G67" s="36">
        <v>22544466.93</v>
      </c>
      <c r="H67" s="38">
        <f t="shared" si="19" ref="H67:H69">E67-F67</f>
        <v>13327689.98</v>
      </c>
    </row>
    <row r="68" spans="1:8" s="28" customFormat="1" ht="14.5">
      <c r="A68" s="33"/>
      <c r="B68" s="34" t="s">
        <v>66</v>
      </c>
      <c r="C68" s="35">
        <v>451248612.09000003</v>
      </c>
      <c r="D68" s="36">
        <v>14076799.850000024</v>
      </c>
      <c r="E68" s="37">
        <f t="shared" si="18"/>
        <v>465325411.94000006</v>
      </c>
      <c r="F68" s="35">
        <v>6199012.9499999993</v>
      </c>
      <c r="G68" s="36">
        <v>5310602.5699999994</v>
      </c>
      <c r="H68" s="38">
        <f t="shared" si="19"/>
        <v>459126398.99000007</v>
      </c>
    </row>
    <row r="69" spans="1:8" s="28" customFormat="1" ht="14.5">
      <c r="A69" s="33"/>
      <c r="B69" s="34" t="s">
        <v>67</v>
      </c>
      <c r="C69" s="35">
        <v>115000000</v>
      </c>
      <c r="D69" s="53">
        <v>3703431.4800000042</v>
      </c>
      <c r="E69" s="37">
        <f t="shared" si="18"/>
        <v>118703431.48</v>
      </c>
      <c r="F69" s="35">
        <v>7495719.2299999995</v>
      </c>
      <c r="G69" s="54">
        <v>7413836.9299999988</v>
      </c>
      <c r="H69" s="38">
        <f t="shared" si="19"/>
        <v>111207712.25</v>
      </c>
    </row>
    <row r="70" spans="1:8" s="55" customFormat="1" ht="4.5" customHeight="1">
      <c r="A70" s="33"/>
      <c r="B70" s="34"/>
      <c r="C70" s="37"/>
      <c r="D70" s="37"/>
      <c r="E70" s="37"/>
      <c r="F70" s="37"/>
      <c r="G70" s="37"/>
      <c r="H70" s="56"/>
    </row>
    <row r="71" spans="1:8" s="28" customFormat="1" ht="14.5">
      <c r="A71" s="29" t="s">
        <v>68</v>
      </c>
      <c r="B71" s="30"/>
      <c r="C71" s="31">
        <f t="shared" si="20" ref="C71:H71">SUM(C72+C73+C74+C75+C76+C78+C79)</f>
        <v>454331087.76999998</v>
      </c>
      <c r="D71" s="31">
        <f t="shared" si="20"/>
        <v>205085757.09000003</v>
      </c>
      <c r="E71" s="31">
        <f t="shared" si="20"/>
        <v>659416844.86000001</v>
      </c>
      <c r="F71" s="31">
        <f t="shared" si="20"/>
        <v>40376453.519999996</v>
      </c>
      <c r="G71" s="31">
        <f t="shared" si="20"/>
        <v>39321669.519999996</v>
      </c>
      <c r="H71" s="31">
        <f t="shared" si="20"/>
        <v>619040391.34000003</v>
      </c>
    </row>
    <row r="72" spans="1:8" s="28" customFormat="1" ht="14.5">
      <c r="A72" s="33"/>
      <c r="B72" s="34" t="s">
        <v>69</v>
      </c>
      <c r="C72" s="35"/>
      <c r="D72" s="35">
        <v>0</v>
      </c>
      <c r="E72" s="37">
        <f t="shared" si="21" ref="E72:E79">C72+D72</f>
        <v>0</v>
      </c>
      <c r="F72" s="35"/>
      <c r="G72" s="35"/>
      <c r="H72" s="38">
        <f t="shared" si="22" ref="H72:H79">E72-F72</f>
        <v>0</v>
      </c>
    </row>
    <row r="73" spans="1:8" s="28" customFormat="1" ht="14.5">
      <c r="A73" s="33"/>
      <c r="B73" s="34" t="s">
        <v>70</v>
      </c>
      <c r="C73" s="35">
        <v>53003215.75</v>
      </c>
      <c r="D73" s="36">
        <v>157000000</v>
      </c>
      <c r="E73" s="37">
        <f t="shared" si="21"/>
        <v>210003215.75</v>
      </c>
      <c r="F73" s="57">
        <v>11780299.52</v>
      </c>
      <c r="G73" s="36">
        <v>11725515.52</v>
      </c>
      <c r="H73" s="38">
        <f t="shared" si="22"/>
        <v>198222916.22999999</v>
      </c>
    </row>
    <row r="74" spans="1:8" s="28" customFormat="1" ht="14.5">
      <c r="A74" s="33"/>
      <c r="B74" s="34" t="s">
        <v>71</v>
      </c>
      <c r="C74" s="35"/>
      <c r="D74" s="35">
        <v>0</v>
      </c>
      <c r="E74" s="37">
        <f t="shared" si="21"/>
        <v>0</v>
      </c>
      <c r="F74" s="35"/>
      <c r="G74" s="35"/>
      <c r="H74" s="38">
        <f t="shared" si="22"/>
        <v>0</v>
      </c>
    </row>
    <row r="75" spans="1:8" s="28" customFormat="1" ht="14.5">
      <c r="A75" s="33"/>
      <c r="B75" s="34" t="s">
        <v>72</v>
      </c>
      <c r="C75" s="35"/>
      <c r="D75" s="35">
        <v>0</v>
      </c>
      <c r="E75" s="37">
        <f t="shared" si="21"/>
        <v>0</v>
      </c>
      <c r="F75" s="35"/>
      <c r="G75" s="35"/>
      <c r="H75" s="38">
        <f t="shared" si="22"/>
        <v>0</v>
      </c>
    </row>
    <row r="76" spans="1:8" s="28" customFormat="1" ht="14.5">
      <c r="A76" s="33"/>
      <c r="B76" s="34" t="s">
        <v>73</v>
      </c>
      <c r="C76" s="35">
        <v>401327872.01999998</v>
      </c>
      <c r="D76" s="35">
        <v>48085757.090000033</v>
      </c>
      <c r="E76" s="37">
        <f t="shared" si="21"/>
        <v>449413629.11000001</v>
      </c>
      <c r="F76" s="35">
        <v>28596154</v>
      </c>
      <c r="G76" s="35">
        <v>27596154</v>
      </c>
      <c r="H76" s="38">
        <f t="shared" si="22"/>
        <v>420817475.11000001</v>
      </c>
    </row>
    <row r="77" spans="1:8" s="28" customFormat="1" ht="14.5">
      <c r="A77" s="33"/>
      <c r="B77" s="34" t="s">
        <v>74</v>
      </c>
      <c r="C77" s="35"/>
      <c r="D77" s="35">
        <v>0</v>
      </c>
      <c r="E77" s="37">
        <f t="shared" si="21"/>
        <v>0</v>
      </c>
      <c r="F77" s="35"/>
      <c r="G77" s="35"/>
      <c r="H77" s="38">
        <f t="shared" si="22"/>
        <v>0</v>
      </c>
    </row>
    <row r="78" spans="1:8" s="28" customFormat="1" ht="14.5">
      <c r="A78" s="33"/>
      <c r="B78" s="34" t="s">
        <v>75</v>
      </c>
      <c r="C78" s="35"/>
      <c r="D78" s="35">
        <v>0</v>
      </c>
      <c r="E78" s="37">
        <f t="shared" si="21"/>
        <v>0</v>
      </c>
      <c r="F78" s="35"/>
      <c r="G78" s="35"/>
      <c r="H78" s="38">
        <f t="shared" si="22"/>
        <v>0</v>
      </c>
    </row>
    <row r="79" spans="1:8" s="28" customFormat="1" ht="14.5">
      <c r="A79" s="33"/>
      <c r="B79" s="34" t="s">
        <v>76</v>
      </c>
      <c r="C79" s="35"/>
      <c r="D79" s="35">
        <v>0</v>
      </c>
      <c r="E79" s="37">
        <f t="shared" si="21"/>
        <v>0</v>
      </c>
      <c r="F79" s="35"/>
      <c r="G79" s="35"/>
      <c r="H79" s="38">
        <f t="shared" si="22"/>
        <v>0</v>
      </c>
    </row>
    <row r="80" spans="1:8" s="28" customFormat="1" ht="5.25" customHeight="1">
      <c r="A80" s="33"/>
      <c r="B80" s="34"/>
      <c r="C80" s="37"/>
      <c r="D80" s="37"/>
      <c r="E80" s="37"/>
      <c r="F80" s="37"/>
      <c r="G80" s="37"/>
      <c r="H80" s="38"/>
    </row>
    <row r="81" spans="1:8" s="28" customFormat="1" ht="14.5">
      <c r="A81" s="29" t="s">
        <v>77</v>
      </c>
      <c r="B81" s="30"/>
      <c r="C81" s="31">
        <f t="shared" si="23" ref="C81:H81">SUM(C82:C84)</f>
        <v>6940093159</v>
      </c>
      <c r="D81" s="31">
        <f t="shared" si="24" ref="D81:G81">SUM(D82:D84)</f>
        <v>0</v>
      </c>
      <c r="E81" s="31">
        <f t="shared" si="24"/>
        <v>6940093159</v>
      </c>
      <c r="F81" s="31">
        <f t="shared" si="24"/>
        <v>2056696842.9500036</v>
      </c>
      <c r="G81" s="31">
        <f t="shared" si="24"/>
        <v>1565470305.2400012</v>
      </c>
      <c r="H81" s="32">
        <f t="shared" si="23"/>
        <v>4883396316.0499964</v>
      </c>
    </row>
    <row r="82" spans="1:8" s="28" customFormat="1" ht="14.5">
      <c r="A82" s="33"/>
      <c r="B82" s="34" t="s">
        <v>78</v>
      </c>
      <c r="C82" s="58">
        <v>6940093159</v>
      </c>
      <c r="D82" s="36">
        <v>0</v>
      </c>
      <c r="E82" s="37">
        <f t="shared" si="25" ref="E82:E84">C82+D82</f>
        <v>6940093159</v>
      </c>
      <c r="F82" s="35">
        <v>2056696842.9500036</v>
      </c>
      <c r="G82" s="36">
        <v>1565470305.2400012</v>
      </c>
      <c r="H82" s="38">
        <f t="shared" si="26" ref="H82:H84">E82-F82</f>
        <v>4883396316.0499964</v>
      </c>
    </row>
    <row r="83" spans="1:8" s="28" customFormat="1" ht="14.5">
      <c r="A83" s="33"/>
      <c r="B83" s="34" t="s">
        <v>79</v>
      </c>
      <c r="C83" s="35"/>
      <c r="D83" s="35">
        <v>0</v>
      </c>
      <c r="E83" s="37">
        <f t="shared" si="25"/>
        <v>0</v>
      </c>
      <c r="F83" s="35"/>
      <c r="G83" s="35"/>
      <c r="H83" s="38">
        <f t="shared" si="26"/>
        <v>0</v>
      </c>
    </row>
    <row r="84" spans="1:8" s="28" customFormat="1" ht="14.5">
      <c r="A84" s="33"/>
      <c r="B84" s="34" t="s">
        <v>80</v>
      </c>
      <c r="C84" s="35"/>
      <c r="D84" s="35">
        <v>0</v>
      </c>
      <c r="E84" s="37">
        <f t="shared" si="25"/>
        <v>0</v>
      </c>
      <c r="F84" s="35"/>
      <c r="G84" s="35"/>
      <c r="H84" s="38">
        <f t="shared" si="26"/>
        <v>0</v>
      </c>
    </row>
    <row r="85" spans="1:8" s="28" customFormat="1" ht="4.5" customHeight="1">
      <c r="A85" s="33"/>
      <c r="B85" s="34"/>
      <c r="C85" s="37"/>
      <c r="D85" s="37"/>
      <c r="E85" s="37"/>
      <c r="F85" s="37"/>
      <c r="G85" s="37"/>
      <c r="H85" s="38"/>
    </row>
    <row r="86" spans="1:8" s="28" customFormat="1" ht="14.5">
      <c r="A86" s="29" t="s">
        <v>81</v>
      </c>
      <c r="B86" s="30"/>
      <c r="C86" s="31">
        <f t="shared" si="27" ref="C86:H86">SUM(C87:C93)</f>
        <v>4073334016.9099998</v>
      </c>
      <c r="D86" s="31">
        <f t="shared" si="27"/>
        <v>-1331814447.0799987</v>
      </c>
      <c r="E86" s="31">
        <f t="shared" si="27"/>
        <v>2741519569.8300009</v>
      </c>
      <c r="F86" s="31">
        <f t="shared" si="27"/>
        <v>1277720960.2000012</v>
      </c>
      <c r="G86" s="31">
        <f t="shared" si="27"/>
        <v>1235918575.8000009</v>
      </c>
      <c r="H86" s="32">
        <f t="shared" si="27"/>
        <v>1463798609.6299999</v>
      </c>
    </row>
    <row r="87" spans="1:8" s="28" customFormat="1" ht="14.5">
      <c r="A87" s="33"/>
      <c r="B87" s="34" t="s">
        <v>82</v>
      </c>
      <c r="C87" s="35">
        <v>1413029403.01</v>
      </c>
      <c r="D87" s="36">
        <v>-701267813.80000007</v>
      </c>
      <c r="E87" s="37">
        <f t="shared" si="28" ref="E87:E93">C87+D87</f>
        <v>711761589.20999992</v>
      </c>
      <c r="F87" s="35">
        <v>328513925.72000009</v>
      </c>
      <c r="G87" s="36">
        <v>328513925.72000009</v>
      </c>
      <c r="H87" s="38">
        <f t="shared" si="29" ref="H87:H93">E87-F87</f>
        <v>383247663.48999983</v>
      </c>
    </row>
    <row r="88" spans="1:8" s="28" customFormat="1" ht="14.5">
      <c r="A88" s="33"/>
      <c r="B88" s="34" t="s">
        <v>83</v>
      </c>
      <c r="C88" s="35">
        <v>1660253841.0599997</v>
      </c>
      <c r="D88" s="36">
        <v>-139737294.83999968</v>
      </c>
      <c r="E88" s="37">
        <f t="shared" si="28"/>
        <v>1520516546.22</v>
      </c>
      <c r="F88" s="35">
        <v>439965600.07999998</v>
      </c>
      <c r="G88" s="36">
        <v>439965600.07999998</v>
      </c>
      <c r="H88" s="38">
        <f t="shared" si="29"/>
        <v>1080550946.1400001</v>
      </c>
    </row>
    <row r="89" spans="1:8" s="28" customFormat="1" ht="14.5">
      <c r="A89" s="33"/>
      <c r="B89" s="34" t="s">
        <v>84</v>
      </c>
      <c r="C89" s="35"/>
      <c r="D89" s="36">
        <v>0</v>
      </c>
      <c r="E89" s="37">
        <f t="shared" si="28"/>
        <v>0</v>
      </c>
      <c r="F89" s="35"/>
      <c r="G89" s="36"/>
      <c r="H89" s="38">
        <f t="shared" si="29"/>
        <v>0</v>
      </c>
    </row>
    <row r="90" spans="1:8" s="28" customFormat="1" ht="14.5">
      <c r="A90" s="33"/>
      <c r="B90" s="34" t="s">
        <v>85</v>
      </c>
      <c r="C90" s="35"/>
      <c r="D90" s="36">
        <v>0</v>
      </c>
      <c r="E90" s="37">
        <f t="shared" si="28"/>
        <v>0</v>
      </c>
      <c r="F90" s="35"/>
      <c r="G90" s="36"/>
      <c r="H90" s="38">
        <f t="shared" si="29"/>
        <v>0</v>
      </c>
    </row>
    <row r="91" spans="1:8" s="28" customFormat="1" ht="14.5">
      <c r="A91" s="33"/>
      <c r="B91" s="34" t="s">
        <v>86</v>
      </c>
      <c r="C91" s="35"/>
      <c r="D91" s="36">
        <v>0</v>
      </c>
      <c r="E91" s="37">
        <f t="shared" si="28"/>
        <v>0</v>
      </c>
      <c r="F91" s="35"/>
      <c r="G91" s="36"/>
      <c r="H91" s="38">
        <f t="shared" si="29"/>
        <v>0</v>
      </c>
    </row>
    <row r="92" spans="1:8" s="28" customFormat="1" ht="14.5">
      <c r="A92" s="33"/>
      <c r="B92" s="34" t="s">
        <v>87</v>
      </c>
      <c r="C92" s="35"/>
      <c r="D92" s="36">
        <v>0</v>
      </c>
      <c r="E92" s="37">
        <f t="shared" si="28"/>
        <v>0</v>
      </c>
      <c r="F92" s="35"/>
      <c r="G92" s="36"/>
      <c r="H92" s="38">
        <f t="shared" si="29"/>
        <v>0</v>
      </c>
    </row>
    <row r="93" spans="1:8" s="28" customFormat="1" ht="14.5">
      <c r="A93" s="41"/>
      <c r="B93" s="42" t="s">
        <v>88</v>
      </c>
      <c r="C93" s="43">
        <v>1000050772.84</v>
      </c>
      <c r="D93" s="44">
        <v>-490809338.43999898</v>
      </c>
      <c r="E93" s="45">
        <f t="shared" si="28"/>
        <v>509241434.40000105</v>
      </c>
      <c r="F93" s="43">
        <v>509241434.40000105</v>
      </c>
      <c r="G93" s="44">
        <v>467439050.00000089</v>
      </c>
      <c r="H93" s="46">
        <f t="shared" si="29"/>
        <v>0</v>
      </c>
    </row>
    <row r="94" spans="1:8" s="28" customFormat="1" ht="14.5">
      <c r="A94" s="29" t="s">
        <v>89</v>
      </c>
      <c r="B94" s="30"/>
      <c r="C94" s="31">
        <f t="shared" si="30" ref="C94:H94">C96+C105+C117+C129+C139+C150+C155+C165+C170</f>
        <v>32882516518</v>
      </c>
      <c r="D94" s="31">
        <f t="shared" si="30"/>
        <v>3596915416.349997</v>
      </c>
      <c r="E94" s="31">
        <f t="shared" si="30"/>
        <v>36479431934.349991</v>
      </c>
      <c r="F94" s="31">
        <f t="shared" si="30"/>
        <v>10719770314.120001</v>
      </c>
      <c r="G94" s="31">
        <f t="shared" si="30"/>
        <v>10669585391.629999</v>
      </c>
      <c r="H94" s="31">
        <f t="shared" si="30"/>
        <v>25759661620.23</v>
      </c>
    </row>
    <row r="95" spans="1:8" s="28" customFormat="1" ht="4.5" customHeight="1">
      <c r="A95" s="29"/>
      <c r="B95" s="30"/>
      <c r="C95" s="37"/>
      <c r="D95" s="37"/>
      <c r="E95" s="37"/>
      <c r="F95" s="37"/>
      <c r="G95" s="37"/>
      <c r="H95" s="38"/>
    </row>
    <row r="96" spans="1:8" s="28" customFormat="1" ht="14.5">
      <c r="A96" s="29" t="s">
        <v>90</v>
      </c>
      <c r="B96" s="30"/>
      <c r="C96" s="31">
        <f t="shared" si="31" ref="C96:H96">SUM(C97:C103)</f>
        <v>16096512873</v>
      </c>
      <c r="D96" s="31">
        <f t="shared" si="32" ref="D96:G96">SUM(D97:D103)</f>
        <v>24981482.300001144</v>
      </c>
      <c r="E96" s="31">
        <f t="shared" si="32"/>
        <v>16121494355.300001</v>
      </c>
      <c r="F96" s="31">
        <f t="shared" si="32"/>
        <v>4510888474.7700005</v>
      </c>
      <c r="G96" s="31">
        <f t="shared" si="32"/>
        <v>4462438931.7699995</v>
      </c>
      <c r="H96" s="32">
        <f t="shared" si="31"/>
        <v>11610605880.530001</v>
      </c>
    </row>
    <row r="97" spans="1:8" s="28" customFormat="1" ht="14.5">
      <c r="A97" s="33"/>
      <c r="B97" s="34" t="s">
        <v>15</v>
      </c>
      <c r="C97" s="35">
        <v>8072292444</v>
      </c>
      <c r="D97" s="36">
        <v>-678202842.72999954</v>
      </c>
      <c r="E97" s="37">
        <f>C97+D97</f>
        <v>7394089601.2700005</v>
      </c>
      <c r="F97" s="35">
        <v>1878723584.8800001</v>
      </c>
      <c r="G97" s="36">
        <v>1878723584.8800001</v>
      </c>
      <c r="H97" s="38">
        <f t="shared" si="33" ref="H97:H103">E97-F97</f>
        <v>5515366016.3900003</v>
      </c>
    </row>
    <row r="98" spans="1:8" s="28" customFormat="1" ht="14.5">
      <c r="A98" s="33"/>
      <c r="B98" s="34" t="s">
        <v>16</v>
      </c>
      <c r="C98" s="35">
        <v>14373733</v>
      </c>
      <c r="D98" s="36">
        <v>25403311.410000004</v>
      </c>
      <c r="E98" s="37">
        <f t="shared" si="34" ref="E98:E103">C98+D98</f>
        <v>39777044.410000004</v>
      </c>
      <c r="F98" s="35">
        <v>20097000.23</v>
      </c>
      <c r="G98" s="36">
        <v>20097000.23</v>
      </c>
      <c r="H98" s="38">
        <f t="shared" si="33"/>
        <v>19680044.180000003</v>
      </c>
    </row>
    <row r="99" spans="1:8" s="28" customFormat="1" ht="14.5">
      <c r="A99" s="33"/>
      <c r="B99" s="34" t="s">
        <v>17</v>
      </c>
      <c r="C99" s="35">
        <v>2636364240</v>
      </c>
      <c r="D99" s="36">
        <v>216496114.88000011</v>
      </c>
      <c r="E99" s="37">
        <f t="shared" si="34"/>
        <v>2852860354.8800001</v>
      </c>
      <c r="F99" s="35">
        <v>1209405342.6999998</v>
      </c>
      <c r="G99" s="36">
        <v>1209405342.6999998</v>
      </c>
      <c r="H99" s="38">
        <f t="shared" si="33"/>
        <v>1643455012.1800003</v>
      </c>
    </row>
    <row r="100" spans="1:8" s="28" customFormat="1" ht="14.5">
      <c r="A100" s="33"/>
      <c r="B100" s="34" t="s">
        <v>18</v>
      </c>
      <c r="C100" s="35">
        <v>1530434670</v>
      </c>
      <c r="D100" s="36">
        <v>-112703327.3499999</v>
      </c>
      <c r="E100" s="37">
        <f t="shared" si="34"/>
        <v>1417731342.6500001</v>
      </c>
      <c r="F100" s="35">
        <v>288833565.52999997</v>
      </c>
      <c r="G100" s="36">
        <v>277881087.75999993</v>
      </c>
      <c r="H100" s="38">
        <f t="shared" si="33"/>
        <v>1128897777.1200001</v>
      </c>
    </row>
    <row r="101" spans="1:8" s="28" customFormat="1" ht="14.5">
      <c r="A101" s="33"/>
      <c r="B101" s="34" t="s">
        <v>19</v>
      </c>
      <c r="C101" s="35">
        <v>2950131968</v>
      </c>
      <c r="D101" s="36">
        <v>489699681.06000042</v>
      </c>
      <c r="E101" s="37">
        <f t="shared" si="34"/>
        <v>3439831649.0600004</v>
      </c>
      <c r="F101" s="35">
        <v>878044416.07000005</v>
      </c>
      <c r="G101" s="36">
        <v>840547350.84000003</v>
      </c>
      <c r="H101" s="38">
        <f t="shared" si="33"/>
        <v>2561787232.9900002</v>
      </c>
    </row>
    <row r="102" spans="1:8" s="28" customFormat="1" ht="14.5">
      <c r="A102" s="33"/>
      <c r="B102" s="34" t="s">
        <v>20</v>
      </c>
      <c r="C102" s="35"/>
      <c r="D102" s="36">
        <v>0</v>
      </c>
      <c r="E102" s="37">
        <f t="shared" si="34"/>
        <v>0</v>
      </c>
      <c r="F102" s="35"/>
      <c r="G102" s="36"/>
      <c r="H102" s="38">
        <f t="shared" si="33"/>
        <v>0</v>
      </c>
    </row>
    <row r="103" spans="1:8" s="28" customFormat="1" ht="14.5">
      <c r="A103" s="33"/>
      <c r="B103" s="34" t="s">
        <v>21</v>
      </c>
      <c r="C103" s="35">
        <v>892915818</v>
      </c>
      <c r="D103" s="36">
        <v>84288545.030000091</v>
      </c>
      <c r="E103" s="37">
        <f t="shared" si="34"/>
        <v>977204363.03000009</v>
      </c>
      <c r="F103" s="35">
        <v>235784565.36000001</v>
      </c>
      <c r="G103" s="36">
        <v>235784565.36000001</v>
      </c>
      <c r="H103" s="38">
        <f t="shared" si="33"/>
        <v>741419797.67000008</v>
      </c>
    </row>
    <row r="104" spans="1:8" s="28" customFormat="1" ht="4.5" customHeight="1">
      <c r="A104" s="33"/>
      <c r="B104" s="34"/>
      <c r="C104" s="37"/>
      <c r="D104" s="37">
        <v>0</v>
      </c>
      <c r="E104" s="37"/>
      <c r="F104" s="37"/>
      <c r="G104" s="37"/>
      <c r="H104" s="38"/>
    </row>
    <row r="105" spans="1:8" s="28" customFormat="1" ht="14.5">
      <c r="A105" s="29" t="s">
        <v>91</v>
      </c>
      <c r="B105" s="30"/>
      <c r="C105" s="31">
        <f t="shared" si="35" ref="C105:H105">SUM(C106:C115)</f>
        <v>101803910.3</v>
      </c>
      <c r="D105" s="31">
        <f t="shared" si="35"/>
        <v>102560617.80000003</v>
      </c>
      <c r="E105" s="31">
        <f t="shared" si="35"/>
        <v>204364528.10000002</v>
      </c>
      <c r="F105" s="31">
        <f t="shared" si="35"/>
        <v>103163167.95</v>
      </c>
      <c r="G105" s="31">
        <f t="shared" si="35"/>
        <v>102683377.64000003</v>
      </c>
      <c r="H105" s="32">
        <f t="shared" si="35"/>
        <v>101201360.15000001</v>
      </c>
    </row>
    <row r="106" spans="1:8" s="28" customFormat="1" ht="14.5">
      <c r="A106" s="33"/>
      <c r="B106" s="34" t="s">
        <v>23</v>
      </c>
      <c r="C106" s="35">
        <v>31043915</v>
      </c>
      <c r="D106" s="36">
        <v>66983962.860000014</v>
      </c>
      <c r="E106" s="37">
        <f>C106+D106</f>
        <v>98027877.860000014</v>
      </c>
      <c r="F106" s="35">
        <v>69581383.790000021</v>
      </c>
      <c r="G106" s="36">
        <v>69500054.12000002</v>
      </c>
      <c r="H106" s="38">
        <f t="shared" si="36" ref="H106:H115">E106-F106</f>
        <v>28446494.069999993</v>
      </c>
    </row>
    <row r="107" spans="1:8" s="28" customFormat="1" ht="14.5">
      <c r="A107" s="33"/>
      <c r="B107" s="34" t="s">
        <v>24</v>
      </c>
      <c r="C107" s="39"/>
      <c r="D107" s="39">
        <v>0</v>
      </c>
      <c r="E107" s="39"/>
      <c r="F107" s="39"/>
      <c r="G107" s="39"/>
      <c r="H107" s="40">
        <f t="shared" si="36"/>
        <v>0</v>
      </c>
    </row>
    <row r="108" spans="1:8" s="28" customFormat="1" ht="14.5">
      <c r="A108" s="33"/>
      <c r="B108" s="34" t="s">
        <v>25</v>
      </c>
      <c r="C108" s="35">
        <v>34345018</v>
      </c>
      <c r="D108" s="36">
        <v>12045388.68</v>
      </c>
      <c r="E108" s="37">
        <f t="shared" si="37" ref="E108:E115">C108+D108</f>
        <v>46390406.68</v>
      </c>
      <c r="F108" s="35">
        <v>11540657.379999999</v>
      </c>
      <c r="G108" s="36">
        <v>11433338.48</v>
      </c>
      <c r="H108" s="38">
        <f t="shared" si="36"/>
        <v>34849749.299999997</v>
      </c>
    </row>
    <row r="109" spans="1:8" s="28" customFormat="1" ht="14.5">
      <c r="A109" s="33"/>
      <c r="B109" s="34" t="s">
        <v>26</v>
      </c>
      <c r="C109" s="35">
        <v>0</v>
      </c>
      <c r="D109" s="36">
        <v>0</v>
      </c>
      <c r="E109" s="37">
        <f t="shared" si="37"/>
        <v>0</v>
      </c>
      <c r="F109" s="35">
        <v>0</v>
      </c>
      <c r="G109" s="36">
        <v>0</v>
      </c>
      <c r="H109" s="38">
        <f t="shared" si="36"/>
        <v>0</v>
      </c>
    </row>
    <row r="110" spans="1:8" s="28" customFormat="1" ht="14.5">
      <c r="A110" s="33"/>
      <c r="B110" s="34" t="s">
        <v>27</v>
      </c>
      <c r="C110" s="35">
        <v>1780250</v>
      </c>
      <c r="D110" s="36">
        <v>2803101.95</v>
      </c>
      <c r="E110" s="37">
        <f t="shared" si="37"/>
        <v>4583351.95</v>
      </c>
      <c r="F110" s="35">
        <v>2856961.94</v>
      </c>
      <c r="G110" s="36">
        <v>2852628.75</v>
      </c>
      <c r="H110" s="38">
        <f t="shared" si="36"/>
        <v>1726390.0100000002</v>
      </c>
    </row>
    <row r="111" spans="1:8" s="28" customFormat="1" ht="14.5">
      <c r="A111" s="33"/>
      <c r="B111" s="34" t="s">
        <v>28</v>
      </c>
      <c r="C111" s="35">
        <v>18736161.850000001</v>
      </c>
      <c r="D111" s="36">
        <v>9511953.7199999988</v>
      </c>
      <c r="E111" s="37">
        <f t="shared" si="37"/>
        <v>28248115.57</v>
      </c>
      <c r="F111" s="35">
        <v>9513393.2799999993</v>
      </c>
      <c r="G111" s="36">
        <v>9511953.7200000007</v>
      </c>
      <c r="H111" s="38">
        <f t="shared" si="36"/>
        <v>18734722.289999999</v>
      </c>
    </row>
    <row r="112" spans="1:8" s="28" customFormat="1" ht="14.5">
      <c r="A112" s="33"/>
      <c r="B112" s="34" t="s">
        <v>29</v>
      </c>
      <c r="C112" s="35">
        <v>3550672</v>
      </c>
      <c r="D112" s="36">
        <v>1296244</v>
      </c>
      <c r="E112" s="37">
        <f t="shared" si="37"/>
        <v>4846916</v>
      </c>
      <c r="F112" s="35">
        <v>1995368.82</v>
      </c>
      <c r="G112" s="36">
        <v>1740544</v>
      </c>
      <c r="H112" s="38">
        <f t="shared" si="36"/>
        <v>2851547.1799999997</v>
      </c>
    </row>
    <row r="113" spans="1:8" s="28" customFormat="1" ht="14.5">
      <c r="A113" s="33"/>
      <c r="B113" s="34" t="s">
        <v>30</v>
      </c>
      <c r="C113" s="35">
        <v>3223468</v>
      </c>
      <c r="D113" s="36">
        <v>-111300.68999999994</v>
      </c>
      <c r="E113" s="37">
        <f t="shared" si="37"/>
        <v>3112167.31</v>
      </c>
      <c r="F113" s="35">
        <v>49504.45</v>
      </c>
      <c r="G113" s="36">
        <v>19331.40</v>
      </c>
      <c r="H113" s="38">
        <f t="shared" si="36"/>
        <v>3062662.86</v>
      </c>
    </row>
    <row r="114" spans="1:8" s="28" customFormat="1" ht="14.5">
      <c r="A114" s="33"/>
      <c r="B114" s="34" t="s">
        <v>31</v>
      </c>
      <c r="C114" s="35">
        <v>6241492.4499999993</v>
      </c>
      <c r="D114" s="36">
        <v>6087107.4200000018</v>
      </c>
      <c r="E114" s="37">
        <f t="shared" si="37"/>
        <v>12328599.870000001</v>
      </c>
      <c r="F114" s="35">
        <v>4312397.4399999995</v>
      </c>
      <c r="G114" s="36">
        <v>4312397.4399999995</v>
      </c>
      <c r="H114" s="38">
        <f t="shared" si="36"/>
        <v>8016202.4300000016</v>
      </c>
    </row>
    <row r="115" spans="1:8" s="28" customFormat="1" ht="14.5">
      <c r="A115" s="33"/>
      <c r="B115" s="34" t="s">
        <v>32</v>
      </c>
      <c r="C115" s="35">
        <v>2882933</v>
      </c>
      <c r="D115" s="36">
        <v>3944159.8600000003</v>
      </c>
      <c r="E115" s="37">
        <f t="shared" si="37"/>
        <v>6827092.8600000003</v>
      </c>
      <c r="F115" s="35">
        <v>3313500.8500000006</v>
      </c>
      <c r="G115" s="36">
        <v>3313129.7300000004</v>
      </c>
      <c r="H115" s="38">
        <f t="shared" si="36"/>
        <v>3513592.01</v>
      </c>
    </row>
    <row r="116" spans="1:8" s="28" customFormat="1" ht="4.5" customHeight="1">
      <c r="A116" s="33"/>
      <c r="B116" s="34"/>
      <c r="C116" s="37"/>
      <c r="D116" s="37"/>
      <c r="E116" s="37"/>
      <c r="F116" s="37"/>
      <c r="G116" s="37"/>
      <c r="H116" s="38"/>
    </row>
    <row r="117" spans="1:8" s="28" customFormat="1" ht="14.5">
      <c r="A117" s="29" t="s">
        <v>33</v>
      </c>
      <c r="B117" s="30"/>
      <c r="C117" s="31">
        <f t="shared" si="38" ref="C117:H117">SUM(C118:C127)</f>
        <v>497031016.35999995</v>
      </c>
      <c r="D117" s="31">
        <f t="shared" si="38"/>
        <v>463139035.40000015</v>
      </c>
      <c r="E117" s="31">
        <f t="shared" si="38"/>
        <v>960170051.75999999</v>
      </c>
      <c r="F117" s="31">
        <f t="shared" si="38"/>
        <v>291195931.71999997</v>
      </c>
      <c r="G117" s="31">
        <f t="shared" si="38"/>
        <v>290148842.5399999</v>
      </c>
      <c r="H117" s="32">
        <f t="shared" si="38"/>
        <v>668974120.04000008</v>
      </c>
    </row>
    <row r="118" spans="1:8" s="28" customFormat="1" ht="14.5">
      <c r="A118" s="33"/>
      <c r="B118" s="34" t="s">
        <v>34</v>
      </c>
      <c r="C118" s="35">
        <v>379487022.14999998</v>
      </c>
      <c r="D118" s="36">
        <v>105485912.55000007</v>
      </c>
      <c r="E118" s="37">
        <f>C118+D118</f>
        <v>484972934.70000005</v>
      </c>
      <c r="F118" s="35">
        <v>132434600.49000001</v>
      </c>
      <c r="G118" s="36">
        <v>132274874.28999999</v>
      </c>
      <c r="H118" s="38">
        <f t="shared" si="39" ref="H118:H127">E118-F118</f>
        <v>352538334.21000004</v>
      </c>
    </row>
    <row r="119" spans="1:8" s="28" customFormat="1" ht="14.5">
      <c r="A119" s="33"/>
      <c r="B119" s="34" t="s">
        <v>35</v>
      </c>
      <c r="C119" s="35">
        <v>15238359</v>
      </c>
      <c r="D119" s="36">
        <v>28378254.180000007</v>
      </c>
      <c r="E119" s="37">
        <f t="shared" si="40" ref="E119:E127">C119+D119</f>
        <v>43616613.180000007</v>
      </c>
      <c r="F119" s="35">
        <v>320545.77</v>
      </c>
      <c r="G119" s="36">
        <v>118385.57999999999</v>
      </c>
      <c r="H119" s="38">
        <f t="shared" si="39"/>
        <v>43296067.410000004</v>
      </c>
    </row>
    <row r="120" spans="1:8" s="28" customFormat="1" ht="14.5">
      <c r="A120" s="33"/>
      <c r="B120" s="34" t="s">
        <v>36</v>
      </c>
      <c r="C120" s="35">
        <v>34853841.659999996</v>
      </c>
      <c r="D120" s="36">
        <v>73431702.770000026</v>
      </c>
      <c r="E120" s="37">
        <f t="shared" si="40"/>
        <v>108285544.43000002</v>
      </c>
      <c r="F120" s="35">
        <v>66884935.879999995</v>
      </c>
      <c r="G120" s="36">
        <v>66632563.959999993</v>
      </c>
      <c r="H120" s="38">
        <f t="shared" si="39"/>
        <v>41400608.550000027</v>
      </c>
    </row>
    <row r="121" spans="1:8" s="28" customFormat="1" ht="14.5">
      <c r="A121" s="33"/>
      <c r="B121" s="34" t="s">
        <v>37</v>
      </c>
      <c r="C121" s="35">
        <v>1610625</v>
      </c>
      <c r="D121" s="36">
        <v>1407652.52</v>
      </c>
      <c r="E121" s="37">
        <f t="shared" si="40"/>
        <v>3018277.52</v>
      </c>
      <c r="F121" s="35">
        <v>1377230.6600000001</v>
      </c>
      <c r="G121" s="36">
        <v>1377230.6600000001</v>
      </c>
      <c r="H121" s="38">
        <f t="shared" si="39"/>
        <v>1641046.8599999999</v>
      </c>
    </row>
    <row r="122" spans="1:8" s="28" customFormat="1" ht="14.5">
      <c r="A122" s="33"/>
      <c r="B122" s="34" t="s">
        <v>38</v>
      </c>
      <c r="C122" s="35">
        <v>24056470.550000001</v>
      </c>
      <c r="D122" s="36">
        <v>248186794.06</v>
      </c>
      <c r="E122" s="37">
        <f t="shared" si="40"/>
        <v>272243264.61000001</v>
      </c>
      <c r="F122" s="35">
        <v>83621089.73999998</v>
      </c>
      <c r="G122" s="36">
        <v>83599130.939999983</v>
      </c>
      <c r="H122" s="38">
        <f t="shared" si="39"/>
        <v>188622174.87000003</v>
      </c>
    </row>
    <row r="123" spans="1:8" s="28" customFormat="1" ht="14.5">
      <c r="A123" s="33"/>
      <c r="B123" s="34" t="s">
        <v>39</v>
      </c>
      <c r="C123" s="39"/>
      <c r="D123" s="39">
        <v>0</v>
      </c>
      <c r="E123" s="39"/>
      <c r="F123" s="39"/>
      <c r="G123" s="39"/>
      <c r="H123" s="40">
        <f t="shared" si="39"/>
        <v>0</v>
      </c>
    </row>
    <row r="124" spans="1:8" s="28" customFormat="1" ht="14.25" customHeight="1">
      <c r="A124" s="33"/>
      <c r="B124" s="34" t="s">
        <v>40</v>
      </c>
      <c r="C124" s="35">
        <v>389468</v>
      </c>
      <c r="D124" s="36">
        <v>3577000</v>
      </c>
      <c r="E124" s="37">
        <f t="shared" si="40"/>
        <v>3966468</v>
      </c>
      <c r="F124" s="35">
        <v>3540000</v>
      </c>
      <c r="G124" s="36">
        <v>3540000</v>
      </c>
      <c r="H124" s="38">
        <f t="shared" si="39"/>
        <v>426468</v>
      </c>
    </row>
    <row r="125" spans="1:8" s="28" customFormat="1" ht="14.5">
      <c r="A125" s="33"/>
      <c r="B125" s="34" t="s">
        <v>41</v>
      </c>
      <c r="C125" s="35">
        <v>20902290</v>
      </c>
      <c r="D125" s="36">
        <v>3494257.5099999979</v>
      </c>
      <c r="E125" s="37">
        <f t="shared" si="40"/>
        <v>24396547.509999998</v>
      </c>
      <c r="F125" s="35">
        <v>2319509.6000000006</v>
      </c>
      <c r="G125" s="36">
        <v>1970014.71</v>
      </c>
      <c r="H125" s="38">
        <f t="shared" si="39"/>
        <v>22077037.909999996</v>
      </c>
    </row>
    <row r="126" spans="1:8" s="28" customFormat="1" ht="14.5">
      <c r="A126" s="33"/>
      <c r="B126" s="34" t="s">
        <v>42</v>
      </c>
      <c r="C126" s="35">
        <v>14309844</v>
      </c>
      <c r="D126" s="36">
        <v>-1034922</v>
      </c>
      <c r="E126" s="37">
        <f t="shared" si="40"/>
        <v>13274922</v>
      </c>
      <c r="F126" s="35">
        <v>87155.180000000008</v>
      </c>
      <c r="G126" s="36">
        <v>25778</v>
      </c>
      <c r="H126" s="38">
        <f t="shared" si="39"/>
        <v>13187766.82</v>
      </c>
    </row>
    <row r="127" spans="1:8" s="28" customFormat="1" ht="14.5">
      <c r="A127" s="33"/>
      <c r="B127" s="34" t="s">
        <v>43</v>
      </c>
      <c r="C127" s="35">
        <v>6183096</v>
      </c>
      <c r="D127" s="36">
        <v>212383.80999999959</v>
      </c>
      <c r="E127" s="37">
        <f t="shared" si="40"/>
        <v>6395479.8099999996</v>
      </c>
      <c r="F127" s="35">
        <v>610864.40</v>
      </c>
      <c r="G127" s="36">
        <v>610864.40</v>
      </c>
      <c r="H127" s="38">
        <f t="shared" si="39"/>
        <v>5784615.4099999992</v>
      </c>
    </row>
    <row r="128" spans="1:8" s="28" customFormat="1" ht="4.5" customHeight="1">
      <c r="A128" s="33"/>
      <c r="B128" s="34"/>
      <c r="C128" s="37"/>
      <c r="D128" s="37"/>
      <c r="E128" s="37"/>
      <c r="F128" s="37"/>
      <c r="G128" s="37"/>
      <c r="H128" s="56"/>
    </row>
    <row r="129" spans="1:8" s="55" customFormat="1" ht="14.5">
      <c r="A129" s="29" t="s">
        <v>92</v>
      </c>
      <c r="B129" s="30"/>
      <c r="C129" s="31">
        <f t="shared" si="41" ref="C129:H129">SUM(C130:C138)</f>
        <v>7813737429.96</v>
      </c>
      <c r="D129" s="31">
        <f t="shared" si="41"/>
        <v>729033422.81999922</v>
      </c>
      <c r="E129" s="31">
        <f t="shared" si="41"/>
        <v>8542770852.7799997</v>
      </c>
      <c r="F129" s="31">
        <f t="shared" si="41"/>
        <v>2252191798.0500007</v>
      </c>
      <c r="G129" s="31">
        <f t="shared" si="41"/>
        <v>2251983298.0500007</v>
      </c>
      <c r="H129" s="32">
        <f t="shared" si="41"/>
        <v>6290579054.7299995</v>
      </c>
    </row>
    <row r="130" spans="1:8" s="28" customFormat="1" ht="14.5">
      <c r="A130" s="33"/>
      <c r="B130" s="34" t="s">
        <v>45</v>
      </c>
      <c r="C130" s="35">
        <v>7805146949</v>
      </c>
      <c r="D130" s="36">
        <v>527032137.25999928</v>
      </c>
      <c r="E130" s="37">
        <f>C130+D130</f>
        <v>8332179086.2599993</v>
      </c>
      <c r="F130" s="35">
        <v>2202540155.7100005</v>
      </c>
      <c r="G130" s="35">
        <v>2202540155.7100005</v>
      </c>
      <c r="H130" s="38">
        <f t="shared" si="42" ref="H130:H138">E130-F130</f>
        <v>6129638930.5499992</v>
      </c>
    </row>
    <row r="131" spans="1:8" s="28" customFormat="1" ht="14.5">
      <c r="A131" s="33"/>
      <c r="B131" s="34" t="s">
        <v>46</v>
      </c>
      <c r="C131" s="35"/>
      <c r="D131" s="36">
        <v>0</v>
      </c>
      <c r="E131" s="37">
        <f t="shared" si="43" ref="E131:E138">C131+D131</f>
        <v>0</v>
      </c>
      <c r="F131" s="36"/>
      <c r="G131" s="35"/>
      <c r="H131" s="38">
        <f t="shared" si="42"/>
        <v>0</v>
      </c>
    </row>
    <row r="132" spans="1:8" s="28" customFormat="1" ht="14.5">
      <c r="A132" s="33"/>
      <c r="B132" s="34" t="s">
        <v>47</v>
      </c>
      <c r="C132" s="35">
        <v>0</v>
      </c>
      <c r="D132" s="36">
        <v>199633582.50999999</v>
      </c>
      <c r="E132" s="37">
        <f t="shared" si="43"/>
        <v>199633582.50999999</v>
      </c>
      <c r="F132" s="36">
        <v>49208439.289999999</v>
      </c>
      <c r="G132" s="35">
        <v>49208439.289999999</v>
      </c>
      <c r="H132" s="38">
        <f t="shared" si="42"/>
        <v>150425143.22</v>
      </c>
    </row>
    <row r="133" spans="1:8" s="28" customFormat="1" ht="14.5">
      <c r="A133" s="33"/>
      <c r="B133" s="34" t="s">
        <v>48</v>
      </c>
      <c r="C133" s="35">
        <v>8590480.9600000009</v>
      </c>
      <c r="D133" s="36">
        <v>2367703.0500000007</v>
      </c>
      <c r="E133" s="37">
        <f t="shared" si="43"/>
        <v>10958184.010000002</v>
      </c>
      <c r="F133" s="36">
        <v>443203.05</v>
      </c>
      <c r="G133" s="35">
        <v>234703.05</v>
      </c>
      <c r="H133" s="38">
        <f t="shared" si="42"/>
        <v>10514980.960000001</v>
      </c>
    </row>
    <row r="134" spans="1:8" s="28" customFormat="1" ht="14.25" customHeight="1">
      <c r="A134" s="33"/>
      <c r="B134" s="34" t="s">
        <v>49</v>
      </c>
      <c r="C134" s="35"/>
      <c r="D134" s="36">
        <v>0</v>
      </c>
      <c r="E134" s="37">
        <f t="shared" si="43"/>
        <v>0</v>
      </c>
      <c r="F134" s="35"/>
      <c r="G134" s="35"/>
      <c r="H134" s="38">
        <f t="shared" si="42"/>
        <v>0</v>
      </c>
    </row>
    <row r="135" spans="1:8" s="55" customFormat="1" ht="14.5">
      <c r="A135" s="33"/>
      <c r="B135" s="34" t="s">
        <v>50</v>
      </c>
      <c r="C135" s="35"/>
      <c r="D135" s="53">
        <v>0</v>
      </c>
      <c r="E135" s="37">
        <f t="shared" si="43"/>
        <v>0</v>
      </c>
      <c r="F135" s="35"/>
      <c r="G135" s="35"/>
      <c r="H135" s="38">
        <f t="shared" si="42"/>
        <v>0</v>
      </c>
    </row>
    <row r="136" spans="1:8" s="28" customFormat="1" ht="14.5">
      <c r="A136" s="33"/>
      <c r="B136" s="59" t="s">
        <v>51</v>
      </c>
      <c r="C136" s="35"/>
      <c r="D136" s="35">
        <v>0</v>
      </c>
      <c r="E136" s="37">
        <f t="shared" si="43"/>
        <v>0</v>
      </c>
      <c r="F136" s="35"/>
      <c r="G136" s="35"/>
      <c r="H136" s="38">
        <f t="shared" si="42"/>
        <v>0</v>
      </c>
    </row>
    <row r="137" spans="1:8" s="28" customFormat="1" ht="14.5">
      <c r="A137" s="33"/>
      <c r="B137" s="59" t="s">
        <v>52</v>
      </c>
      <c r="C137" s="35"/>
      <c r="D137" s="35">
        <v>0</v>
      </c>
      <c r="E137" s="37">
        <f t="shared" si="43"/>
        <v>0</v>
      </c>
      <c r="F137" s="35"/>
      <c r="G137" s="35"/>
      <c r="H137" s="38">
        <f t="shared" si="42"/>
        <v>0</v>
      </c>
    </row>
    <row r="138" spans="1:8" s="28" customFormat="1" ht="14.5">
      <c r="A138" s="41"/>
      <c r="B138" s="60" t="s">
        <v>53</v>
      </c>
      <c r="C138" s="43"/>
      <c r="D138" s="43">
        <v>0</v>
      </c>
      <c r="E138" s="45">
        <f t="shared" si="43"/>
        <v>0</v>
      </c>
      <c r="F138" s="43"/>
      <c r="G138" s="43"/>
      <c r="H138" s="46">
        <f t="shared" si="42"/>
        <v>0</v>
      </c>
    </row>
    <row r="139" spans="1:8" s="28" customFormat="1" ht="14.5">
      <c r="A139" s="29" t="s">
        <v>54</v>
      </c>
      <c r="B139" s="30"/>
      <c r="C139" s="31">
        <f t="shared" si="44" ref="C139:H139">SUM(C140:C148)</f>
        <v>204817733.38</v>
      </c>
      <c r="D139" s="31">
        <f t="shared" si="44"/>
        <v>255017950.32000002</v>
      </c>
      <c r="E139" s="31">
        <f t="shared" si="44"/>
        <v>459835683.69999993</v>
      </c>
      <c r="F139" s="31">
        <f t="shared" si="44"/>
        <v>252881161.75000003</v>
      </c>
      <c r="G139" s="31">
        <f t="shared" si="44"/>
        <v>252881161.75000003</v>
      </c>
      <c r="H139" s="32">
        <f t="shared" si="44"/>
        <v>206954521.94999996</v>
      </c>
    </row>
    <row r="140" spans="1:8" s="28" customFormat="1" ht="14.5">
      <c r="A140" s="33"/>
      <c r="B140" s="34" t="s">
        <v>55</v>
      </c>
      <c r="C140" s="35">
        <v>54249715.440000005</v>
      </c>
      <c r="D140" s="35">
        <v>70797097.23999998</v>
      </c>
      <c r="E140" s="37">
        <f>C140+D140</f>
        <v>125046812.67999998</v>
      </c>
      <c r="F140" s="35">
        <v>68921919.079999998</v>
      </c>
      <c r="G140" s="36">
        <v>68921919.079999998</v>
      </c>
      <c r="H140" s="38">
        <f t="shared" si="45" ref="H140:H148">E140-F140</f>
        <v>56124893.599999979</v>
      </c>
    </row>
    <row r="141" spans="1:8" s="28" customFormat="1" ht="14.5">
      <c r="A141" s="33"/>
      <c r="B141" s="34" t="s">
        <v>56</v>
      </c>
      <c r="C141" s="35">
        <v>200974.41</v>
      </c>
      <c r="D141" s="35">
        <v>2690598.7800000003</v>
      </c>
      <c r="E141" s="37">
        <f t="shared" si="46" ref="E141:E153">C141+D141</f>
        <v>2891573.1900000004</v>
      </c>
      <c r="F141" s="35">
        <v>2690598.77</v>
      </c>
      <c r="G141" s="36">
        <v>2690598.77</v>
      </c>
      <c r="H141" s="38">
        <f t="shared" si="45"/>
        <v>200974.42000000039</v>
      </c>
    </row>
    <row r="142" spans="1:8" s="28" customFormat="1" ht="14.5">
      <c r="A142" s="33"/>
      <c r="B142" s="34" t="s">
        <v>57</v>
      </c>
      <c r="C142" s="35">
        <v>0</v>
      </c>
      <c r="D142" s="35">
        <v>0</v>
      </c>
      <c r="E142" s="37">
        <f t="shared" si="46"/>
        <v>0</v>
      </c>
      <c r="F142" s="35">
        <v>0</v>
      </c>
      <c r="G142" s="36">
        <v>0</v>
      </c>
      <c r="H142" s="38">
        <f t="shared" si="45"/>
        <v>0</v>
      </c>
    </row>
    <row r="143" spans="1:8" s="28" customFormat="1" ht="14.5">
      <c r="A143" s="33"/>
      <c r="B143" s="34" t="s">
        <v>58</v>
      </c>
      <c r="C143" s="35">
        <v>107824700.83</v>
      </c>
      <c r="D143" s="35">
        <v>147789683.10000002</v>
      </c>
      <c r="E143" s="37">
        <f t="shared" si="46"/>
        <v>255614383.93000001</v>
      </c>
      <c r="F143" s="35">
        <v>147789683.10000002</v>
      </c>
      <c r="G143" s="36">
        <v>147789683.10000002</v>
      </c>
      <c r="H143" s="38">
        <f t="shared" si="45"/>
        <v>107824700.82999998</v>
      </c>
    </row>
    <row r="144" spans="1:8" s="28" customFormat="1" ht="14.5">
      <c r="A144" s="33"/>
      <c r="B144" s="34" t="s">
        <v>59</v>
      </c>
      <c r="C144" s="35">
        <v>478163.43</v>
      </c>
      <c r="D144" s="35">
        <v>2345810</v>
      </c>
      <c r="E144" s="37">
        <f t="shared" si="46"/>
        <v>2823973.43</v>
      </c>
      <c r="F144" s="35">
        <v>2345810</v>
      </c>
      <c r="G144" s="36">
        <v>2345810</v>
      </c>
      <c r="H144" s="38">
        <f t="shared" si="45"/>
        <v>478163.43000000017</v>
      </c>
    </row>
    <row r="145" spans="1:8" s="28" customFormat="1" ht="14.5">
      <c r="A145" s="33"/>
      <c r="B145" s="34" t="s">
        <v>60</v>
      </c>
      <c r="C145" s="35">
        <v>36547687.949999996</v>
      </c>
      <c r="D145" s="35">
        <v>28246805.050000004</v>
      </c>
      <c r="E145" s="37">
        <f t="shared" si="46"/>
        <v>64794493</v>
      </c>
      <c r="F145" s="35">
        <v>28246804.809999995</v>
      </c>
      <c r="G145" s="36">
        <v>28246804.809999995</v>
      </c>
      <c r="H145" s="38">
        <f t="shared" si="45"/>
        <v>36547688.190000005</v>
      </c>
    </row>
    <row r="146" spans="1:8" s="28" customFormat="1" ht="14.5">
      <c r="A146" s="33"/>
      <c r="B146" s="34" t="s">
        <v>61</v>
      </c>
      <c r="C146" s="35"/>
      <c r="D146" s="35">
        <v>0</v>
      </c>
      <c r="E146" s="37">
        <f t="shared" si="46"/>
        <v>0</v>
      </c>
      <c r="F146" s="35"/>
      <c r="G146" s="36"/>
      <c r="H146" s="38">
        <f t="shared" si="45"/>
        <v>0</v>
      </c>
    </row>
    <row r="147" spans="1:8" s="28" customFormat="1" ht="14.25" customHeight="1">
      <c r="A147" s="33"/>
      <c r="B147" s="34" t="s">
        <v>62</v>
      </c>
      <c r="C147" s="35"/>
      <c r="D147" s="35">
        <v>0</v>
      </c>
      <c r="E147" s="37">
        <f t="shared" si="46"/>
        <v>0</v>
      </c>
      <c r="F147" s="35"/>
      <c r="G147" s="36"/>
      <c r="H147" s="38">
        <f t="shared" si="45"/>
        <v>0</v>
      </c>
    </row>
    <row r="148" spans="1:8" s="28" customFormat="1" ht="14.5">
      <c r="A148" s="33"/>
      <c r="B148" s="34" t="s">
        <v>63</v>
      </c>
      <c r="C148" s="35">
        <v>5516491.3200000003</v>
      </c>
      <c r="D148" s="35">
        <v>3147956.1499999985</v>
      </c>
      <c r="E148" s="37">
        <f t="shared" si="46"/>
        <v>8664447.4699999988</v>
      </c>
      <c r="F148" s="35">
        <v>2886345.99</v>
      </c>
      <c r="G148" s="36">
        <v>2886345.99</v>
      </c>
      <c r="H148" s="38">
        <f t="shared" si="45"/>
        <v>5778101.4799999986</v>
      </c>
    </row>
    <row r="149" spans="1:8" s="28" customFormat="1" ht="3.75" customHeight="1">
      <c r="A149" s="33"/>
      <c r="B149" s="34"/>
      <c r="C149" s="37"/>
      <c r="D149" s="37"/>
      <c r="E149" s="37"/>
      <c r="F149" s="37"/>
      <c r="G149" s="37"/>
      <c r="H149" s="38"/>
    </row>
    <row r="150" spans="1:8" s="28" customFormat="1" ht="14.5">
      <c r="A150" s="29" t="s">
        <v>93</v>
      </c>
      <c r="B150" s="30"/>
      <c r="C150" s="31">
        <f t="shared" si="47" ref="C150:H150">SUM(C151:C153)</f>
        <v>3176457965.23</v>
      </c>
      <c r="D150" s="31">
        <f t="shared" si="47"/>
        <v>1583596935.6700001</v>
      </c>
      <c r="E150" s="31">
        <f t="shared" si="46"/>
        <v>4760054900.8999996</v>
      </c>
      <c r="F150" s="31">
        <f t="shared" si="47"/>
        <v>1740751634.8200002</v>
      </c>
      <c r="G150" s="31">
        <f t="shared" si="47"/>
        <v>1740751634.8200002</v>
      </c>
      <c r="H150" s="32">
        <f t="shared" si="47"/>
        <v>3019303266.0800004</v>
      </c>
    </row>
    <row r="151" spans="1:8" s="28" customFormat="1" ht="14.5">
      <c r="A151" s="33"/>
      <c r="B151" s="34" t="s">
        <v>65</v>
      </c>
      <c r="C151" s="35">
        <v>2406076759.27</v>
      </c>
      <c r="D151" s="36">
        <v>1319357070.46</v>
      </c>
      <c r="E151" s="37">
        <f t="shared" si="46"/>
        <v>3725433829.73</v>
      </c>
      <c r="F151" s="35">
        <v>1345450074.3600004</v>
      </c>
      <c r="G151" s="36">
        <v>1345450074.3600004</v>
      </c>
      <c r="H151" s="38">
        <f t="shared" si="48" ref="H151:H153">E151-F151</f>
        <v>2379983755.3699999</v>
      </c>
    </row>
    <row r="152" spans="1:8" s="28" customFormat="1" ht="14.5">
      <c r="A152" s="33"/>
      <c r="B152" s="34" t="s">
        <v>66</v>
      </c>
      <c r="C152" s="35">
        <v>661489382.18000007</v>
      </c>
      <c r="D152" s="36">
        <v>187646225.35000014</v>
      </c>
      <c r="E152" s="37">
        <f t="shared" si="46"/>
        <v>849135607.53000021</v>
      </c>
      <c r="F152" s="35">
        <v>332086841.61999995</v>
      </c>
      <c r="G152" s="36">
        <v>332086841.61999995</v>
      </c>
      <c r="H152" s="38">
        <f t="shared" si="48"/>
        <v>517048765.91000026</v>
      </c>
    </row>
    <row r="153" spans="1:8" s="28" customFormat="1" ht="14.5">
      <c r="A153" s="33"/>
      <c r="B153" s="34" t="s">
        <v>67</v>
      </c>
      <c r="C153" s="35">
        <v>108891823.78</v>
      </c>
      <c r="D153" s="36">
        <v>76593639.859999985</v>
      </c>
      <c r="E153" s="37">
        <f t="shared" si="46"/>
        <v>185485463.63999999</v>
      </c>
      <c r="F153" s="35">
        <v>63214718.839999989</v>
      </c>
      <c r="G153" s="36">
        <v>63214718.839999989</v>
      </c>
      <c r="H153" s="38">
        <f t="shared" si="48"/>
        <v>122270744.8</v>
      </c>
    </row>
    <row r="154" spans="1:8" s="28" customFormat="1" ht="3.75" customHeight="1">
      <c r="A154" s="33"/>
      <c r="B154" s="34"/>
      <c r="C154" s="37"/>
      <c r="D154" s="37"/>
      <c r="E154" s="37"/>
      <c r="F154" s="37"/>
      <c r="G154" s="37"/>
      <c r="H154" s="38"/>
    </row>
    <row r="155" spans="1:8" s="28" customFormat="1" ht="14.25" customHeight="1">
      <c r="A155" s="29" t="s">
        <v>94</v>
      </c>
      <c r="B155" s="30"/>
      <c r="C155" s="31">
        <f t="shared" si="49" ref="C155:H155">SUM(C156+C157+C158+C159+C160+C162+C163)</f>
        <v>0</v>
      </c>
      <c r="D155" s="31">
        <f t="shared" si="49"/>
        <v>0</v>
      </c>
      <c r="E155" s="31">
        <f t="shared" si="49"/>
        <v>0</v>
      </c>
      <c r="F155" s="31">
        <f t="shared" si="49"/>
        <v>0</v>
      </c>
      <c r="G155" s="31">
        <f t="shared" si="49"/>
        <v>0</v>
      </c>
      <c r="H155" s="31">
        <f t="shared" si="49"/>
        <v>0</v>
      </c>
    </row>
    <row r="156" spans="1:8" s="28" customFormat="1" ht="14.5">
      <c r="A156" s="33"/>
      <c r="B156" s="34" t="s">
        <v>69</v>
      </c>
      <c r="C156" s="35"/>
      <c r="D156" s="35">
        <v>0</v>
      </c>
      <c r="E156" s="37">
        <f>C156+D156</f>
        <v>0</v>
      </c>
      <c r="F156" s="35"/>
      <c r="G156" s="35"/>
      <c r="H156" s="38">
        <f t="shared" si="50" ref="H156:H163">E156-F156</f>
        <v>0</v>
      </c>
    </row>
    <row r="157" spans="1:8" s="28" customFormat="1" ht="14.5">
      <c r="A157" s="33"/>
      <c r="B157" s="34" t="s">
        <v>70</v>
      </c>
      <c r="C157" s="35"/>
      <c r="D157" s="36">
        <v>0</v>
      </c>
      <c r="E157" s="37">
        <f t="shared" si="51" ref="E157:E163">C157+D157</f>
        <v>0</v>
      </c>
      <c r="F157" s="35"/>
      <c r="G157" s="35"/>
      <c r="H157" s="38">
        <f t="shared" si="50"/>
        <v>0</v>
      </c>
    </row>
    <row r="158" spans="1:8" s="28" customFormat="1" ht="14.5">
      <c r="A158" s="33"/>
      <c r="B158" s="34" t="s">
        <v>71</v>
      </c>
      <c r="C158" s="35"/>
      <c r="D158" s="35">
        <v>0</v>
      </c>
      <c r="E158" s="37">
        <f t="shared" si="51"/>
        <v>0</v>
      </c>
      <c r="F158" s="35"/>
      <c r="G158" s="35"/>
      <c r="H158" s="38">
        <f t="shared" si="50"/>
        <v>0</v>
      </c>
    </row>
    <row r="159" spans="1:8" s="28" customFormat="1" ht="14.5">
      <c r="A159" s="33"/>
      <c r="B159" s="34" t="s">
        <v>72</v>
      </c>
      <c r="C159" s="35"/>
      <c r="D159" s="35">
        <v>0</v>
      </c>
      <c r="E159" s="37">
        <f t="shared" si="51"/>
        <v>0</v>
      </c>
      <c r="F159" s="35"/>
      <c r="G159" s="35"/>
      <c r="H159" s="38">
        <f t="shared" si="50"/>
        <v>0</v>
      </c>
    </row>
    <row r="160" spans="1:8" s="28" customFormat="1" ht="14.5">
      <c r="A160" s="33"/>
      <c r="B160" s="34" t="s">
        <v>95</v>
      </c>
      <c r="C160" s="35"/>
      <c r="D160" s="35">
        <v>0</v>
      </c>
      <c r="E160" s="37">
        <f t="shared" si="51"/>
        <v>0</v>
      </c>
      <c r="F160" s="35"/>
      <c r="G160" s="35"/>
      <c r="H160" s="38">
        <f t="shared" si="50"/>
        <v>0</v>
      </c>
    </row>
    <row r="161" spans="1:8" s="28" customFormat="1" ht="14.5">
      <c r="A161" s="33"/>
      <c r="B161" s="34" t="s">
        <v>96</v>
      </c>
      <c r="C161" s="35"/>
      <c r="D161" s="35">
        <v>0</v>
      </c>
      <c r="E161" s="37">
        <f t="shared" si="51"/>
        <v>0</v>
      </c>
      <c r="F161" s="35"/>
      <c r="G161" s="35"/>
      <c r="H161" s="38">
        <f t="shared" si="50"/>
        <v>0</v>
      </c>
    </row>
    <row r="162" spans="1:8" s="28" customFormat="1" ht="14.5">
      <c r="A162" s="33"/>
      <c r="B162" s="34" t="s">
        <v>75</v>
      </c>
      <c r="C162" s="35"/>
      <c r="D162" s="35">
        <v>0</v>
      </c>
      <c r="E162" s="37">
        <f t="shared" si="51"/>
        <v>0</v>
      </c>
      <c r="F162" s="35"/>
      <c r="G162" s="35"/>
      <c r="H162" s="38">
        <f t="shared" si="50"/>
        <v>0</v>
      </c>
    </row>
    <row r="163" spans="1:8" s="28" customFormat="1" ht="14.5">
      <c r="A163" s="33"/>
      <c r="B163" s="34" t="s">
        <v>76</v>
      </c>
      <c r="C163" s="35"/>
      <c r="D163" s="35">
        <v>0</v>
      </c>
      <c r="E163" s="37">
        <f t="shared" si="51"/>
        <v>0</v>
      </c>
      <c r="F163" s="35"/>
      <c r="G163" s="35"/>
      <c r="H163" s="38">
        <f t="shared" si="50"/>
        <v>0</v>
      </c>
    </row>
    <row r="164" spans="1:8" s="28" customFormat="1" ht="4.5" customHeight="1">
      <c r="A164" s="33"/>
      <c r="B164" s="34"/>
      <c r="C164" s="37"/>
      <c r="D164" s="37"/>
      <c r="E164" s="37"/>
      <c r="F164" s="37"/>
      <c r="G164" s="37"/>
      <c r="H164" s="38"/>
    </row>
    <row r="165" spans="1:8" s="28" customFormat="1" ht="14.5">
      <c r="A165" s="29" t="s">
        <v>77</v>
      </c>
      <c r="B165" s="30"/>
      <c r="C165" s="31">
        <f t="shared" si="52" ref="C165:H165">SUM(C166:C168)</f>
        <v>4992155589.7699995</v>
      </c>
      <c r="D165" s="31">
        <f t="shared" si="53" ref="D165:G165">SUM(D166:D168)</f>
        <v>185923533.97999674</v>
      </c>
      <c r="E165" s="31">
        <f t="shared" si="53"/>
        <v>5178079123.7499962</v>
      </c>
      <c r="F165" s="31">
        <f t="shared" si="53"/>
        <v>1440969065.8400004</v>
      </c>
      <c r="G165" s="31">
        <f t="shared" si="53"/>
        <v>1440969065.8400004</v>
      </c>
      <c r="H165" s="32">
        <f t="shared" si="52"/>
        <v>3737110057.909996</v>
      </c>
    </row>
    <row r="166" spans="1:8" s="28" customFormat="1" ht="14.5">
      <c r="A166" s="33"/>
      <c r="B166" s="34" t="s">
        <v>78</v>
      </c>
      <c r="C166" s="35"/>
      <c r="D166" s="35">
        <v>0</v>
      </c>
      <c r="E166" s="37">
        <f>C166+D166</f>
        <v>0</v>
      </c>
      <c r="F166" s="35"/>
      <c r="G166" s="35"/>
      <c r="H166" s="38">
        <f t="shared" si="54" ref="H166:H168">E166-F166</f>
        <v>0</v>
      </c>
    </row>
    <row r="167" spans="1:8" s="28" customFormat="1" ht="14.5">
      <c r="A167" s="33"/>
      <c r="B167" s="34" t="s">
        <v>79</v>
      </c>
      <c r="C167" s="35">
        <v>4992155589.7699995</v>
      </c>
      <c r="D167" s="36">
        <v>22902892.309996605</v>
      </c>
      <c r="E167" s="37">
        <f t="shared" si="55" ref="E167:E168">C167+D167</f>
        <v>5015058482.0799961</v>
      </c>
      <c r="F167" s="35">
        <v>1277948424.1700003</v>
      </c>
      <c r="G167" s="36">
        <v>1277948424.1700003</v>
      </c>
      <c r="H167" s="38">
        <f t="shared" si="54"/>
        <v>3737110057.909996</v>
      </c>
    </row>
    <row r="168" spans="1:8" s="28" customFormat="1" ht="14.5">
      <c r="A168" s="33"/>
      <c r="B168" s="34" t="s">
        <v>80</v>
      </c>
      <c r="C168" s="35">
        <v>0</v>
      </c>
      <c r="D168" s="36">
        <v>163020641.67000014</v>
      </c>
      <c r="E168" s="37">
        <f t="shared" si="55"/>
        <v>163020641.67000014</v>
      </c>
      <c r="F168" s="35">
        <v>163020641.67000014</v>
      </c>
      <c r="G168" s="36">
        <v>163020641.67000014</v>
      </c>
      <c r="H168" s="38">
        <f t="shared" si="54"/>
        <v>0</v>
      </c>
    </row>
    <row r="169" spans="1:8" s="28" customFormat="1" ht="3.75" customHeight="1">
      <c r="A169" s="33"/>
      <c r="B169" s="34"/>
      <c r="C169" s="37"/>
      <c r="D169" s="37"/>
      <c r="E169" s="37"/>
      <c r="F169" s="37"/>
      <c r="G169" s="37"/>
      <c r="H169" s="38"/>
    </row>
    <row r="170" spans="1:8" s="28" customFormat="1" ht="14.5">
      <c r="A170" s="29" t="s">
        <v>97</v>
      </c>
      <c r="B170" s="30"/>
      <c r="C170" s="31">
        <f t="shared" si="56" ref="C170:H170">SUM(C171:C177)</f>
        <v>0</v>
      </c>
      <c r="D170" s="31">
        <f t="shared" si="56"/>
        <v>252662438.06000003</v>
      </c>
      <c r="E170" s="31">
        <f t="shared" si="56"/>
        <v>252662438.06000003</v>
      </c>
      <c r="F170" s="31">
        <f t="shared" si="56"/>
        <v>127729079.22</v>
      </c>
      <c r="G170" s="31">
        <f t="shared" si="56"/>
        <v>127729079.22</v>
      </c>
      <c r="H170" s="32">
        <f t="shared" si="56"/>
        <v>124933358.84</v>
      </c>
    </row>
    <row r="171" spans="1:8" s="28" customFormat="1" ht="14.5">
      <c r="A171" s="33"/>
      <c r="B171" s="34" t="s">
        <v>82</v>
      </c>
      <c r="C171" s="35">
        <v>0</v>
      </c>
      <c r="D171" s="36">
        <v>9958634.1799999997</v>
      </c>
      <c r="E171" s="37">
        <f>C171+D171</f>
        <v>9958634.1799999997</v>
      </c>
      <c r="F171" s="35">
        <v>9958634.1799999997</v>
      </c>
      <c r="G171" s="36">
        <v>9958634.1799999997</v>
      </c>
      <c r="H171" s="38">
        <f t="shared" si="57" ref="H171:H177">E171-F171</f>
        <v>0</v>
      </c>
    </row>
    <row r="172" spans="1:8" s="28" customFormat="1" ht="14.5">
      <c r="A172" s="33"/>
      <c r="B172" s="34" t="s">
        <v>83</v>
      </c>
      <c r="C172" s="35">
        <v>0</v>
      </c>
      <c r="D172" s="36">
        <v>177441404.08000001</v>
      </c>
      <c r="E172" s="37">
        <f t="shared" si="58" ref="E172:E177">C172+D172</f>
        <v>177441404.08000001</v>
      </c>
      <c r="F172" s="35">
        <v>52508045.240000002</v>
      </c>
      <c r="G172" s="36">
        <v>52508045.240000002</v>
      </c>
      <c r="H172" s="38">
        <f t="shared" si="57"/>
        <v>124933358.84</v>
      </c>
    </row>
    <row r="173" spans="1:8" s="28" customFormat="1" ht="14.5">
      <c r="A173" s="33"/>
      <c r="B173" s="34" t="s">
        <v>84</v>
      </c>
      <c r="C173" s="35"/>
      <c r="D173" s="36">
        <v>0</v>
      </c>
      <c r="E173" s="37">
        <f t="shared" si="58"/>
        <v>0</v>
      </c>
      <c r="F173" s="35"/>
      <c r="G173" s="36"/>
      <c r="H173" s="38">
        <f t="shared" si="57"/>
        <v>0</v>
      </c>
    </row>
    <row r="174" spans="1:8" s="28" customFormat="1" ht="14.5">
      <c r="A174" s="33"/>
      <c r="B174" s="34" t="s">
        <v>85</v>
      </c>
      <c r="C174" s="35"/>
      <c r="D174" s="36">
        <v>0</v>
      </c>
      <c r="E174" s="37">
        <f t="shared" si="58"/>
        <v>0</v>
      </c>
      <c r="F174" s="35"/>
      <c r="G174" s="36"/>
      <c r="H174" s="38">
        <f t="shared" si="57"/>
        <v>0</v>
      </c>
    </row>
    <row r="175" spans="1:8" s="28" customFormat="1" ht="14.5">
      <c r="A175" s="33"/>
      <c r="B175" s="34" t="s">
        <v>86</v>
      </c>
      <c r="C175" s="35"/>
      <c r="D175" s="36">
        <v>0</v>
      </c>
      <c r="E175" s="37">
        <f t="shared" si="58"/>
        <v>0</v>
      </c>
      <c r="F175" s="35"/>
      <c r="G175" s="36"/>
      <c r="H175" s="38">
        <f t="shared" si="57"/>
        <v>0</v>
      </c>
    </row>
    <row r="176" spans="1:8" s="28" customFormat="1" ht="14.5">
      <c r="A176" s="33"/>
      <c r="B176" s="34" t="s">
        <v>87</v>
      </c>
      <c r="C176" s="35"/>
      <c r="D176" s="36">
        <v>0</v>
      </c>
      <c r="E176" s="37">
        <f t="shared" si="58"/>
        <v>0</v>
      </c>
      <c r="F176" s="35"/>
      <c r="G176" s="36"/>
      <c r="H176" s="38">
        <f t="shared" si="57"/>
        <v>0</v>
      </c>
    </row>
    <row r="177" spans="1:8" s="28" customFormat="1" ht="14.5">
      <c r="A177" s="33"/>
      <c r="B177" s="34" t="s">
        <v>88</v>
      </c>
      <c r="C177" s="35">
        <v>0</v>
      </c>
      <c r="D177" s="36">
        <v>65262399.800000004</v>
      </c>
      <c r="E177" s="37">
        <f t="shared" si="58"/>
        <v>65262399.800000004</v>
      </c>
      <c r="F177" s="35">
        <v>65262399.800000004</v>
      </c>
      <c r="G177" s="36">
        <v>65262399.800000004</v>
      </c>
      <c r="H177" s="38">
        <f t="shared" si="57"/>
        <v>0</v>
      </c>
    </row>
    <row r="178" spans="1:8" s="28" customFormat="1" ht="4.5" customHeight="1">
      <c r="A178" s="33"/>
      <c r="B178" s="34"/>
      <c r="C178" s="37"/>
      <c r="D178" s="37"/>
      <c r="E178" s="37"/>
      <c r="F178" s="37"/>
      <c r="G178" s="37"/>
      <c r="H178" s="56"/>
    </row>
    <row r="179" spans="1:8" s="28" customFormat="1" ht="14.5">
      <c r="A179" s="29" t="s">
        <v>98</v>
      </c>
      <c r="B179" s="30"/>
      <c r="C179" s="31">
        <f t="shared" si="59" ref="C179:H179">C9+C94</f>
        <v>76280717938</v>
      </c>
      <c r="D179" s="31">
        <f t="shared" si="59"/>
        <v>5791913253.7000084</v>
      </c>
      <c r="E179" s="31">
        <f t="shared" si="59"/>
        <v>82072631191.700012</v>
      </c>
      <c r="F179" s="31">
        <f t="shared" si="59"/>
        <v>22826728219.130005</v>
      </c>
      <c r="G179" s="31">
        <f t="shared" si="59"/>
        <v>21830370312.580002</v>
      </c>
      <c r="H179" s="32">
        <f t="shared" si="59"/>
        <v>59245902972.570007</v>
      </c>
    </row>
    <row r="180" spans="1:8" s="28" customFormat="1" ht="4.5" customHeight="1">
      <c r="A180" s="61"/>
      <c r="B180" s="62"/>
      <c r="C180" s="63"/>
      <c r="D180" s="64"/>
      <c r="E180" s="64"/>
      <c r="F180" s="64"/>
      <c r="G180" s="64"/>
      <c r="H180" s="65"/>
    </row>
    <row r="181" spans="1:8" s="66" customFormat="1" ht="24.75" customHeight="1">
      <c r="A181" s="67" t="s">
        <v>99</v>
      </c>
      <c r="B181" s="67"/>
      <c r="C181" s="67"/>
      <c r="D181" s="67"/>
      <c r="E181" s="67"/>
      <c r="F181" s="67"/>
      <c r="G181" s="67"/>
      <c r="H181" s="67"/>
    </row>
    <row r="182" spans="1:8" s="66" customFormat="1" ht="14.5">
      <c r="A182" s="68" t="s">
        <v>100</v>
      </c>
      <c r="C182" s="69"/>
      <c r="D182" s="69"/>
      <c r="E182" s="69"/>
      <c r="F182" s="69"/>
      <c r="G182" s="69"/>
      <c r="H182" s="70"/>
    </row>
    <row r="183" spans="1:8" s="66" customFormat="1" ht="19.5" customHeight="1">
      <c r="A183" s="68"/>
      <c r="C183" s="69"/>
      <c r="D183" s="69"/>
      <c r="E183" s="69"/>
      <c r="F183" s="69"/>
      <c r="G183" s="69"/>
      <c r="H183" s="70"/>
    </row>
    <row r="184" spans="3:8" s="71" customFormat="1" ht="14.5">
      <c r="C184" s="70"/>
      <c r="D184" s="70"/>
      <c r="E184" s="70"/>
      <c r="F184" s="70"/>
      <c r="G184" s="70"/>
      <c r="H184" s="70"/>
    </row>
    <row r="185" spans="3:8" s="71" customFormat="1" ht="14.5">
      <c r="C185" s="70"/>
      <c r="D185" s="70"/>
      <c r="E185" s="70"/>
      <c r="F185" s="70"/>
      <c r="G185" s="70"/>
      <c r="H185" s="70"/>
    </row>
    <row r="186" spans="3:8" ht="14.5">
      <c r="C186" s="73"/>
      <c r="D186" s="73"/>
      <c r="E186" s="73"/>
      <c r="F186" s="73"/>
      <c r="G186" s="73"/>
      <c r="H186" s="73"/>
    </row>
    <row r="187" spans="3:8" ht="14.5">
      <c r="C187" s="73"/>
      <c r="D187" s="73"/>
      <c r="E187" s="73"/>
      <c r="F187" s="73"/>
      <c r="G187" s="73"/>
      <c r="H187" s="73"/>
    </row>
    <row r="188" spans="3:8" ht="14.5">
      <c r="C188" s="73"/>
      <c r="D188" s="73"/>
      <c r="E188" s="73"/>
      <c r="F188" s="74"/>
      <c r="G188" s="74"/>
      <c r="H188" s="73"/>
    </row>
    <row r="189" spans="3:8" ht="14.5">
      <c r="C189" s="75"/>
      <c r="D189" s="75"/>
      <c r="E189" s="75"/>
      <c r="F189" s="75"/>
      <c r="G189" s="75"/>
      <c r="H189" s="75"/>
    </row>
    <row r="190" spans="3:8" ht="14.5">
      <c r="C190" s="75"/>
      <c r="D190" s="75"/>
      <c r="E190" s="75"/>
      <c r="F190" s="75"/>
      <c r="G190" s="75"/>
      <c r="H190" s="75"/>
    </row>
    <row r="191" spans="3:8" ht="14.5">
      <c r="C191" s="76"/>
      <c r="D191" s="76"/>
      <c r="E191" s="76"/>
      <c r="F191" s="76"/>
      <c r="G191" s="76"/>
      <c r="H191" s="76"/>
    </row>
    <row r="192" spans="7:7" ht="14.5">
      <c r="G192" s="73"/>
    </row>
  </sheetData>
  <mergeCells count="37">
    <mergeCell ref="A170:B170"/>
    <mergeCell ref="A179:B179"/>
    <mergeCell ref="A181:H181"/>
    <mergeCell ref="A122:A123"/>
    <mergeCell ref="A129:B129"/>
    <mergeCell ref="A139:B139"/>
    <mergeCell ref="A150:B150"/>
    <mergeCell ref="A155:B155"/>
    <mergeCell ref="A165:B165"/>
    <mergeCell ref="A117:B117"/>
    <mergeCell ref="A37:A38"/>
    <mergeCell ref="A44:B44"/>
    <mergeCell ref="A55:B55"/>
    <mergeCell ref="A66:B66"/>
    <mergeCell ref="A71:B71"/>
    <mergeCell ref="A81:B81"/>
    <mergeCell ref="A86:B86"/>
    <mergeCell ref="A94:B94"/>
    <mergeCell ref="A96:B96"/>
    <mergeCell ref="A105:B105"/>
    <mergeCell ref="A106:A107"/>
    <mergeCell ref="A32:B32"/>
    <mergeCell ref="A1:H1"/>
    <mergeCell ref="A2:H2"/>
    <mergeCell ref="A3:H3"/>
    <mergeCell ref="A4:H4"/>
    <mergeCell ref="A5:B7"/>
    <mergeCell ref="C5:G5"/>
    <mergeCell ref="H5:H7"/>
    <mergeCell ref="C6:C7"/>
    <mergeCell ref="E6:E7"/>
    <mergeCell ref="F6:F7"/>
    <mergeCell ref="G6:G7"/>
    <mergeCell ref="A9:B9"/>
    <mergeCell ref="A11:B11"/>
    <mergeCell ref="A20:B20"/>
    <mergeCell ref="A21:A22"/>
  </mergeCells>
  <dataValidations count="1">
    <dataValidation type="whole" allowBlank="1" showInputMessage="1" showErrorMessage="1" sqref="C8:H180">
      <formula1>-999999999999</formula1>
      <formula2>999999999999</formula2>
    </dataValidation>
  </dataValidations>
  <printOptions horizontalCentered="1"/>
  <pageMargins left="0.511811023622047" right="0.511811023622047" top="0.79" bottom="0.47244094488189" header="0.31" footer="0.2"/>
  <pageSetup firstPageNumber="154" useFirstPageNumber="1" orientation="landscape" paperSize="1" scale="65" r:id="rId3"/>
  <headerFooter>
    <oddHeader>&amp;C&amp;"Encode Sans Medium,Negrita"&amp;10PODER EJECUTIVO 
DEL ESTADO DE TAMAULIPAS&amp;"-,Negrita"&amp;11
&amp;G</oddHeader>
    <oddFooter>&amp;C&amp;G
&amp;"Encode Sans Medium,Negrita"&amp;10Anexos</oddFooter>
  </headerFooter>
  <rowBreaks count="3" manualBreakCount="3">
    <brk id="50" max="16383" man="1"/>
    <brk id="93" max="16383" man="1"/>
    <brk id="138"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