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A_IMPRESIÓN_IM" localSheetId="0">#REF!</definedName>
    <definedName name="_xlnm.Print_Area" localSheetId="0">Sheet1!$A$1:$G$274</definedName>
    <definedName name="_xlnm.Database" localSheetId="0">#REF!</definedName>
    <definedName name="_xlnm.Print_Titles" localSheetId="0">Sheet1!$C:$C,Sheet1!$1:$2</definedName>
    <definedName name="Z_1C9A9121_E977_4B7C_B9B8_1EE409452C9A_.wvu.PrintTitles" localSheetId="0" hidden="1">Sheet1!$1:$2</definedName>
    <definedName name="Z_B4154E39_D80D_4C70_B5BA_E2F4455703A0_.wvu.PrintTitles" localSheetId="0" hidden="1">Sheet1!$1:$2</definedName>
    <definedName name="Z_DAB10FE5_72A9_41F7_9074_75BA0A35D880_.wvu.PrintTitles" localSheetId="0" hidden="1">Sheet1!$1:$2</definedName>
    <definedName name="Z_E7094936_1F74_49C0_9A17_F7F2B6147DB4_.wvu.PrintTitles" localSheetId="0" hidden="1">Sheet1!$1:$2</definedName>
  </definedNames>
  <calcPr fullCalcOnLoad="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<sst xmlns="http://schemas.openxmlformats.org/spreadsheetml/2006/main" count="624" uniqueCount="516">
  <si>
    <t>Fondo</t>
  </si>
  <si>
    <t>Partida Presupuestal</t>
  </si>
  <si>
    <t>Fuente del Ingreso</t>
  </si>
  <si>
    <t>Enero</t>
  </si>
  <si>
    <t>Febrero</t>
  </si>
  <si>
    <t>Marzo</t>
  </si>
  <si>
    <t>Total</t>
  </si>
  <si>
    <t>IMPUESTOS</t>
  </si>
  <si>
    <t xml:space="preserve">Impuestos Sobre los Ingresos </t>
  </si>
  <si>
    <t>2411000101</t>
  </si>
  <si>
    <t>1110001</t>
  </si>
  <si>
    <t xml:space="preserve">       Sobre Honorarios</t>
  </si>
  <si>
    <t>1120001</t>
  </si>
  <si>
    <t xml:space="preserve">       Sobre Juegos Permitidos</t>
  </si>
  <si>
    <t>1130001</t>
  </si>
  <si>
    <t>Sobre las Tarifas Efectivamente Cobradas por las Empresas de Redes de Transporte</t>
  </si>
  <si>
    <t>Impuestos Sobre el Patrimonio</t>
  </si>
  <si>
    <t>1220001</t>
  </si>
  <si>
    <t xml:space="preserve">      Sobre Actos y Operaciones Civiles</t>
  </si>
  <si>
    <t>Impuestos Sobre la Producción el Consumo y las Transacciones</t>
  </si>
  <si>
    <t>1310001</t>
  </si>
  <si>
    <t xml:space="preserve">      Sobre la Prestación de Servicios de Hospedaje</t>
  </si>
  <si>
    <t xml:space="preserve">      Sobre la Enajenación de Bebidas Alcohólicas y Tabacos Labrados </t>
  </si>
  <si>
    <t>Impuestos Sobre Nominas y Asimilables</t>
  </si>
  <si>
    <t>1510001</t>
  </si>
  <si>
    <t xml:space="preserve">    Impuesto Sobre Remuneraciones al trabajo al Personal Subordinado</t>
  </si>
  <si>
    <t>Accesorios de Impuestos</t>
  </si>
  <si>
    <t>1710001</t>
  </si>
  <si>
    <t xml:space="preserve">     Recargos de Impuestos</t>
  </si>
  <si>
    <t>1720001</t>
  </si>
  <si>
    <t xml:space="preserve">     Multas de Impuestos</t>
  </si>
  <si>
    <t>1730001</t>
  </si>
  <si>
    <t xml:space="preserve">     Gastos de Ejecucion</t>
  </si>
  <si>
    <t>1750001</t>
  </si>
  <si>
    <t xml:space="preserve">     Honorarios</t>
  </si>
  <si>
    <t>Impuestos No Comprendidos en la Ley de Ingresos Vigente ,Causados en Ejercicios Fiscales Anteriores Pendientes de Liquidación o Pago</t>
  </si>
  <si>
    <t>Rezago Tenencia Local</t>
  </si>
  <si>
    <t xml:space="preserve">DERECHOS </t>
  </si>
  <si>
    <t>Derechos por Prestación de Servicios</t>
  </si>
  <si>
    <t>4310001</t>
  </si>
  <si>
    <t xml:space="preserve">     Servicios Generales</t>
  </si>
  <si>
    <t>4320001</t>
  </si>
  <si>
    <t xml:space="preserve">     Servicios de Registro Civil</t>
  </si>
  <si>
    <t>4330001</t>
  </si>
  <si>
    <t xml:space="preserve">     Servicios de Registro Publico de la Propiedad Inmueble</t>
  </si>
  <si>
    <t>4340001</t>
  </si>
  <si>
    <t xml:space="preserve">     Servicios de Registro Publico del Comercio</t>
  </si>
  <si>
    <t>4350001</t>
  </si>
  <si>
    <t xml:space="preserve">     Servicios Prestados por Autoridades Educativas del Estado</t>
  </si>
  <si>
    <t>4360001</t>
  </si>
  <si>
    <t xml:space="preserve">     Servicios Catastrales</t>
  </si>
  <si>
    <t>4370001</t>
  </si>
  <si>
    <t xml:space="preserve">     Servicios para el Control Vehicular</t>
  </si>
  <si>
    <t>4380001</t>
  </si>
  <si>
    <t xml:space="preserve">     Servicios de Prevención y Control de la Contaminación del Medio Ambiente</t>
  </si>
  <si>
    <t>4390001</t>
  </si>
  <si>
    <t xml:space="preserve">     Servicios de Administración y Control de Desarrollo Urbano</t>
  </si>
  <si>
    <t>4311001</t>
  </si>
  <si>
    <t xml:space="preserve">     Servicios Diversos</t>
  </si>
  <si>
    <t xml:space="preserve">     Servicios Prestados por Organismos Publicos Descentralizados</t>
  </si>
  <si>
    <t xml:space="preserve">      Servicios de Expedición de Permiso e Inscripción en el Régimen Estatal de las Casas de Empeño </t>
  </si>
  <si>
    <t>4315001</t>
  </si>
  <si>
    <t xml:space="preserve">     Servicios de  Administración y Control en  Materia Agropecuaria </t>
  </si>
  <si>
    <t>Otros Derechos</t>
  </si>
  <si>
    <t>Por Operar Máquinas de Juegos</t>
  </si>
  <si>
    <t>Accesorios</t>
  </si>
  <si>
    <t>4510001</t>
  </si>
  <si>
    <t xml:space="preserve">    Recargos</t>
  </si>
  <si>
    <t>4520001</t>
  </si>
  <si>
    <t xml:space="preserve">    Multas </t>
  </si>
  <si>
    <t>4530001</t>
  </si>
  <si>
    <t xml:space="preserve">    Gastos de Ejecución</t>
  </si>
  <si>
    <t>4540001</t>
  </si>
  <si>
    <t xml:space="preserve">    Honorarios por Notificacion Estatal</t>
  </si>
  <si>
    <t xml:space="preserve">PRODUCTOS </t>
  </si>
  <si>
    <t xml:space="preserve">Productos </t>
  </si>
  <si>
    <t>Varios- Fondos</t>
  </si>
  <si>
    <t>5112001</t>
  </si>
  <si>
    <t xml:space="preserve">    Intereses Estatales</t>
  </si>
  <si>
    <t>5113011-5114231</t>
  </si>
  <si>
    <t xml:space="preserve">    Intereses Federales</t>
  </si>
  <si>
    <t xml:space="preserve">    Por Arrendamiento, Explotacion Uso de Bienes Propiedad del Estado</t>
  </si>
  <si>
    <t xml:space="preserve">    Intereses por Fideicomisos</t>
  </si>
  <si>
    <t>APROVECHAMIENTOS</t>
  </si>
  <si>
    <t>Aprovechamientos</t>
  </si>
  <si>
    <t>Otros Aprovechamientos</t>
  </si>
  <si>
    <t>6119001</t>
  </si>
  <si>
    <t xml:space="preserve">Remanentes de OPDS Y Dependencias </t>
  </si>
  <si>
    <t>2415280102</t>
  </si>
  <si>
    <t>Retenciones 1 al Millar Municipios</t>
  </si>
  <si>
    <t xml:space="preserve">Otros Ingresos </t>
  </si>
  <si>
    <t>varios fondos</t>
  </si>
  <si>
    <t>6119003-6119010</t>
  </si>
  <si>
    <t xml:space="preserve">Otros Ingresos por Fideicomisos </t>
  </si>
  <si>
    <t>Aprovechamientos Patrimoniales</t>
  </si>
  <si>
    <t>6210003</t>
  </si>
  <si>
    <t>Recuperacion de Activos Siniestrados</t>
  </si>
  <si>
    <t>2415280101</t>
  </si>
  <si>
    <t>6210004</t>
  </si>
  <si>
    <t>Devolucion de Activo al Proveedor</t>
  </si>
  <si>
    <t>Recargos</t>
  </si>
  <si>
    <t>6310001</t>
  </si>
  <si>
    <t xml:space="preserve">   Otros recargos </t>
  </si>
  <si>
    <t>Multas</t>
  </si>
  <si>
    <t>6320001</t>
  </si>
  <si>
    <t xml:space="preserve">   Otras Multas</t>
  </si>
  <si>
    <t>6330001</t>
  </si>
  <si>
    <t xml:space="preserve"> Honorarios por Notificacion</t>
  </si>
  <si>
    <t xml:space="preserve">PARTICIPACIONES, APORTACIONES, CONVENIOS, INCENTIVOS DERIVADOS DE LA COLABORACIÓN FISCAL Y FONDOS DISTINTOS DE APORTACIONES  </t>
  </si>
  <si>
    <t>PARTICIPACIONES</t>
  </si>
  <si>
    <t>8101001</t>
  </si>
  <si>
    <t xml:space="preserve">    Fondo General de Participaciones</t>
  </si>
  <si>
    <t>2315280106</t>
  </si>
  <si>
    <t>8101002</t>
  </si>
  <si>
    <t xml:space="preserve">    Fondo General de Participaciones FEIEF</t>
  </si>
  <si>
    <t>8102001</t>
  </si>
  <si>
    <t xml:space="preserve">    Fondo Fomento Municipal</t>
  </si>
  <si>
    <t>8102002</t>
  </si>
  <si>
    <t xml:space="preserve">    Fondo Fomento Municipal FEIEF</t>
  </si>
  <si>
    <t>8103001</t>
  </si>
  <si>
    <t xml:space="preserve">    Impuesto Especial sobre Producción y Servicios</t>
  </si>
  <si>
    <t>8105001</t>
  </si>
  <si>
    <t xml:space="preserve">    Fondo de Fiscalización y Recaudación</t>
  </si>
  <si>
    <t>8105002</t>
  </si>
  <si>
    <t xml:space="preserve">    Fondo de Fiscalización y Recaudación FEIEF</t>
  </si>
  <si>
    <t>8106001</t>
  </si>
  <si>
    <t xml:space="preserve">    Fondo de Extracción de Hidrocarburos</t>
  </si>
  <si>
    <t>8107001</t>
  </si>
  <si>
    <t xml:space="preserve">    Incentivo a la Venta Final de Gasolina y Diesel</t>
  </si>
  <si>
    <t>8109001</t>
  </si>
  <si>
    <t xml:space="preserve">    Fondo del Impuesto sobre la Renta </t>
  </si>
  <si>
    <t>APORTACIONES</t>
  </si>
  <si>
    <t>Fondo de Aportaciones Para la Nómina Educativa y Gasto Operativo (FONE):</t>
  </si>
  <si>
    <t>2425331301</t>
  </si>
  <si>
    <t>8211001</t>
  </si>
  <si>
    <t xml:space="preserve">             Servicios Personales</t>
  </si>
  <si>
    <t>2425331201</t>
  </si>
  <si>
    <t>8211002</t>
  </si>
  <si>
    <t xml:space="preserve">            Otros de Gasto Corriente</t>
  </si>
  <si>
    <t>2425331101</t>
  </si>
  <si>
    <t>8211003</t>
  </si>
  <si>
    <t xml:space="preserve">            Gasto de Operación</t>
  </si>
  <si>
    <t>2425332101</t>
  </si>
  <si>
    <t>8203001-8203010</t>
  </si>
  <si>
    <t>Fondo de Aportaciones para los Servicios de Salud (FASSA)</t>
  </si>
  <si>
    <t>2425333201</t>
  </si>
  <si>
    <t>8205001</t>
  </si>
  <si>
    <t>Fondo de Aportaciones para la Infraestructura Social Municipal</t>
  </si>
  <si>
    <t>2425333101</t>
  </si>
  <si>
    <t>8205002</t>
  </si>
  <si>
    <t>Fondo de Aportaciones para la Infraestructura Social Estatal</t>
  </si>
  <si>
    <t>2425334101</t>
  </si>
  <si>
    <t>8206001</t>
  </si>
  <si>
    <t>Fondo de Aportaciones para el Fortalecimiento de los Municipios</t>
  </si>
  <si>
    <t xml:space="preserve">Fondo de  Aportaciones Múltiples </t>
  </si>
  <si>
    <t>2425335101</t>
  </si>
  <si>
    <t>8207001</t>
  </si>
  <si>
    <t xml:space="preserve">          Asistencia Social</t>
  </si>
  <si>
    <t>2425335201</t>
  </si>
  <si>
    <t>8207002</t>
  </si>
  <si>
    <t xml:space="preserve">          Educación Básica</t>
  </si>
  <si>
    <t>2425335301</t>
  </si>
  <si>
    <t>8207003</t>
  </si>
  <si>
    <t xml:space="preserve">          Educación Superior</t>
  </si>
  <si>
    <t>2425335401</t>
  </si>
  <si>
    <t>8207004</t>
  </si>
  <si>
    <t xml:space="preserve">          Educación Media Superior</t>
  </si>
  <si>
    <t>8207005</t>
  </si>
  <si>
    <t xml:space="preserve">          Educación Básica FIDEICOMISO</t>
  </si>
  <si>
    <t>8207006</t>
  </si>
  <si>
    <t xml:space="preserve">          Educación Superior FIDEICOMISO</t>
  </si>
  <si>
    <t>8207007</t>
  </si>
  <si>
    <t xml:space="preserve">          Educación Media Superior FIDEICOMISO</t>
  </si>
  <si>
    <t xml:space="preserve">   Fondo de Aportaciones Para Educación Tecnológica y de Adultos</t>
  </si>
  <si>
    <t>2425336101</t>
  </si>
  <si>
    <t>8208001</t>
  </si>
  <si>
    <t xml:space="preserve">           Para la Educacion Tecnologica (CONALEP)</t>
  </si>
  <si>
    <t>2425336201</t>
  </si>
  <si>
    <t>8208002</t>
  </si>
  <si>
    <t xml:space="preserve">           Para la Educacion de Adultos (ITEA)</t>
  </si>
  <si>
    <t>2425337101</t>
  </si>
  <si>
    <t>8209001</t>
  </si>
  <si>
    <t xml:space="preserve">  Fondo de Aportaciones para la Seguridad Pública de los Estados </t>
  </si>
  <si>
    <t>2425338101</t>
  </si>
  <si>
    <t>8210001</t>
  </si>
  <si>
    <t xml:space="preserve">  Fondo de Aportaciones Para el Fortalecimiento a Entidades Federativas</t>
  </si>
  <si>
    <t>CONVENIOS</t>
  </si>
  <si>
    <t>SECRETARÍA DE COMUNICACIONES Y TRANSPORTES</t>
  </si>
  <si>
    <t>2325090101</t>
  </si>
  <si>
    <t>8301011</t>
  </si>
  <si>
    <t>Fondo de Coordinación Fiscal del Municipio de Nuevo Laredo</t>
  </si>
  <si>
    <t>2325090102</t>
  </si>
  <si>
    <t>8301012</t>
  </si>
  <si>
    <t>Fondo de Coordinación Fiscal del Municipio de Miguel Aleman</t>
  </si>
  <si>
    <t>2325090103</t>
  </si>
  <si>
    <t>8301013</t>
  </si>
  <si>
    <t xml:space="preserve">Fondo de Coordinación Fiscal del Municipio de Camargo </t>
  </si>
  <si>
    <t>2325090104</t>
  </si>
  <si>
    <t>8301014</t>
  </si>
  <si>
    <t xml:space="preserve">Fondo de Coordinación Fiscal del Municipio de Reynosa </t>
  </si>
  <si>
    <t>2325090105</t>
  </si>
  <si>
    <t>8301015</t>
  </si>
  <si>
    <t xml:space="preserve">Fondo de Coordinación Fiscal del Municipio de Rio Bravo </t>
  </si>
  <si>
    <t>2325090106</t>
  </si>
  <si>
    <t>8301016</t>
  </si>
  <si>
    <t xml:space="preserve">Fondo de Coordinación Fiscal del Municipio de Matamoros Puente Nuevo </t>
  </si>
  <si>
    <t>2325090107</t>
  </si>
  <si>
    <t>8301017</t>
  </si>
  <si>
    <t>Fondo de Coordinación Fiscal del Municipio de Matamoros Puente Viejo</t>
  </si>
  <si>
    <t>2325090108</t>
  </si>
  <si>
    <t>8301018</t>
  </si>
  <si>
    <t xml:space="preserve">Fondo de Coordinación Fiscal del Municipio de Tampico </t>
  </si>
  <si>
    <t>SECRETARÍA DE EDUCACIÓN PÚBLICA</t>
  </si>
  <si>
    <t>Educacion Basica</t>
  </si>
  <si>
    <t>2425335501</t>
  </si>
  <si>
    <t>8303209</t>
  </si>
  <si>
    <t>Programa cancional de Ingles</t>
  </si>
  <si>
    <t>Para Educación Media Superior</t>
  </si>
  <si>
    <t>2425110302</t>
  </si>
  <si>
    <t>8303303</t>
  </si>
  <si>
    <t>Colegio de Bachilleres de Tamaulipas (COBAT)</t>
  </si>
  <si>
    <t>2425110303</t>
  </si>
  <si>
    <t>8303312</t>
  </si>
  <si>
    <t>Apoyo Telebachillerato Comunitario</t>
  </si>
  <si>
    <t>2425110301</t>
  </si>
  <si>
    <t>8303323</t>
  </si>
  <si>
    <t>Itace Cecyte</t>
  </si>
  <si>
    <t>2425110305</t>
  </si>
  <si>
    <t>8303324</t>
  </si>
  <si>
    <t>Itace Icat</t>
  </si>
  <si>
    <t>2425110207</t>
  </si>
  <si>
    <t>8303322</t>
  </si>
  <si>
    <t>ITEA Ramo 11</t>
  </si>
  <si>
    <t>Para Educación Superior</t>
  </si>
  <si>
    <t>2425110401</t>
  </si>
  <si>
    <t>8303403</t>
  </si>
  <si>
    <t xml:space="preserve">Universidad Autónoma de Tamaulipas </t>
  </si>
  <si>
    <t>2425110408</t>
  </si>
  <si>
    <t>8303404</t>
  </si>
  <si>
    <t>Universidad Politécnica Victoria</t>
  </si>
  <si>
    <t>8303405</t>
  </si>
  <si>
    <t>Universidad Politécnica Altamira</t>
  </si>
  <si>
    <t>8303406</t>
  </si>
  <si>
    <t>Universidad Politécnica Ribereña</t>
  </si>
  <si>
    <t>2425110413</t>
  </si>
  <si>
    <t>8303411</t>
  </si>
  <si>
    <t>Uat PRODEP</t>
  </si>
  <si>
    <t>2425110409</t>
  </si>
  <si>
    <t>Universidad Tecnológica del Mar</t>
  </si>
  <si>
    <t>Universidad Tecnológica de Reynosa</t>
  </si>
  <si>
    <t>Universidad Tecnológica de Nuevo Laredo</t>
  </si>
  <si>
    <t>Universidad Tecnológica de Matamoros</t>
  </si>
  <si>
    <t>Universidad Tecnológica de Altamira</t>
  </si>
  <si>
    <t>2425110423</t>
  </si>
  <si>
    <t>8303442</t>
  </si>
  <si>
    <t>Prodep</t>
  </si>
  <si>
    <t>Otros Apoyos Complementarios</t>
  </si>
  <si>
    <t>2425110208</t>
  </si>
  <si>
    <t>8303018</t>
  </si>
  <si>
    <t>Programa Desarrollo Profesional Docente</t>
  </si>
  <si>
    <t>8303025</t>
  </si>
  <si>
    <t>Fam Remanentes (Escuelas al cien)</t>
  </si>
  <si>
    <t>2425110418</t>
  </si>
  <si>
    <t>8303030</t>
  </si>
  <si>
    <t xml:space="preserve">Convenio apoyo financieron U080 centro y org de educacion </t>
  </si>
  <si>
    <t>2425110106</t>
  </si>
  <si>
    <t>2425110211</t>
  </si>
  <si>
    <t>8303032</t>
  </si>
  <si>
    <t>Programa Expansion de la Educacion Inicial</t>
  </si>
  <si>
    <t>2425110108</t>
  </si>
  <si>
    <t>8303036</t>
  </si>
  <si>
    <t xml:space="preserve">Programa de Fortalecimiento de los Servicios de Educación Especial </t>
  </si>
  <si>
    <t>2425110110</t>
  </si>
  <si>
    <t>8303037</t>
  </si>
  <si>
    <t>Programa S300 Fortalecimiento Excelencia Educativa</t>
  </si>
  <si>
    <t>SECRETARÍA DE SALUD Y ASISTENCIA SOCIAL</t>
  </si>
  <si>
    <t>2425120116</t>
  </si>
  <si>
    <t>INSABI Prestación Gratuita Serv Salud</t>
  </si>
  <si>
    <t>2425120109</t>
  </si>
  <si>
    <t>8306105</t>
  </si>
  <si>
    <t>Comision Federal Para La Protección Contra Riesgos Sanitarios (COFEPRIS) SALUD</t>
  </si>
  <si>
    <t>2425120120</t>
  </si>
  <si>
    <t>Fideicomiso Hospital General de Cd Madero</t>
  </si>
  <si>
    <t>2425120121</t>
  </si>
  <si>
    <t>Fideicomiso Hospital General de Matamoros</t>
  </si>
  <si>
    <t>2425120102</t>
  </si>
  <si>
    <t>8306123</t>
  </si>
  <si>
    <t>Fortalecimiento a la Atención Médica</t>
  </si>
  <si>
    <t>2425120122</t>
  </si>
  <si>
    <t>8306127</t>
  </si>
  <si>
    <t>Proyecto Nuevo Hospital General de Matamoros</t>
  </si>
  <si>
    <t>8306134</t>
  </si>
  <si>
    <t>Insabi en Especie</t>
  </si>
  <si>
    <t>2425120131</t>
  </si>
  <si>
    <t>8306144</t>
  </si>
  <si>
    <t xml:space="preserve">Programa de Atencion a pesronas con discapacidad proyecto equipamiento de unidades basicas rehabilitacion a municipios de alta y muy alta marginacion </t>
  </si>
  <si>
    <t>2425120142</t>
  </si>
  <si>
    <t>8306146</t>
  </si>
  <si>
    <t>Fonsabi en Especie</t>
  </si>
  <si>
    <t>2425120145</t>
  </si>
  <si>
    <t>Programa Presupuestario E001 construccion at' a la Salud personas sin seguridad social</t>
  </si>
  <si>
    <t>2425120144</t>
  </si>
  <si>
    <t>8306148</t>
  </si>
  <si>
    <t>Programa Presupuestario E001 en la modalidad de conservación y mantenimiento at' a la Salud personas sin seguridad social</t>
  </si>
  <si>
    <t>2425120146</t>
  </si>
  <si>
    <t>Convenio de CoordInación subsidio para la adquisición de equipamiento nuevo hospital de Matamoros</t>
  </si>
  <si>
    <t xml:space="preserve"> TRABAJO Y PREVISION SOCIAL</t>
  </si>
  <si>
    <t>2425140104</t>
  </si>
  <si>
    <t>8308102</t>
  </si>
  <si>
    <t>Proyecto para la Creación Fortalcimiento y mejora de los centros de conciliación laboral</t>
  </si>
  <si>
    <t>2425140103</t>
  </si>
  <si>
    <t>8308103</t>
  </si>
  <si>
    <t>Fortalecimiento a Tribunales Laborales mediante equipamiento tecnologico y mobiliario</t>
  </si>
  <si>
    <t xml:space="preserve">SECRETARÍA DE GOBERNACIÓN </t>
  </si>
  <si>
    <t>2425040105</t>
  </si>
  <si>
    <t>8321111</t>
  </si>
  <si>
    <t>CNB Subsidio Federal</t>
  </si>
  <si>
    <t>2425150101</t>
  </si>
  <si>
    <t>8321112</t>
  </si>
  <si>
    <t>Proyecto Ejecutivo Modernizacion Integral</t>
  </si>
  <si>
    <t>2425230109</t>
  </si>
  <si>
    <t>8321113</t>
  </si>
  <si>
    <t>Regularización de Vehiculos de Procedencia Extranjera</t>
  </si>
  <si>
    <t>2425360101</t>
  </si>
  <si>
    <t>8321114</t>
  </si>
  <si>
    <t>Fondo p/ Fortalecimiento Inst Publicas (FOFISP)</t>
  </si>
  <si>
    <t>SECRETARÍA DE DESARROLLO SOCIAL</t>
  </si>
  <si>
    <t>2425120104</t>
  </si>
  <si>
    <t>8306116</t>
  </si>
  <si>
    <t>Programa para la prevención y control de Adicciones</t>
  </si>
  <si>
    <t>2425470103</t>
  </si>
  <si>
    <t>8315123</t>
  </si>
  <si>
    <t>Fondo para el Bienestar y el Avance de las Mujeres</t>
  </si>
  <si>
    <t>2425200105</t>
  </si>
  <si>
    <t>8315124</t>
  </si>
  <si>
    <t>Programa para el Adelanto,Bienestar e Igualdad de las Mujeres (PRIABIM)</t>
  </si>
  <si>
    <t>2425040108</t>
  </si>
  <si>
    <t>8315125</t>
  </si>
  <si>
    <t>Fortalecimiento del Centro de Justicia para las Mujeres en Reynosa</t>
  </si>
  <si>
    <t>Desarrollo Integral de la Familia (DIF)</t>
  </si>
  <si>
    <t>2425200101</t>
  </si>
  <si>
    <t>8315204</t>
  </si>
  <si>
    <t>Programa PAIMEF</t>
  </si>
  <si>
    <t>2425120136</t>
  </si>
  <si>
    <t>Fortalecimiento para atención de niñas,niños y adolescente migrantes nuevo reynosa 1</t>
  </si>
  <si>
    <t>2425120135</t>
  </si>
  <si>
    <t>Fortalecimiento para atención de niñas,niños y adolescente migrantes nuevo reynosa 2</t>
  </si>
  <si>
    <t>2425120141</t>
  </si>
  <si>
    <t xml:space="preserve">Programa de apoyo para refugio especial para mujeres victimas de violencia de género, sus hijas e hijos </t>
  </si>
  <si>
    <t>2425120139</t>
  </si>
  <si>
    <t>Fortalecimiento para atención de niñas,niños y adolescente migrantes Cd.Madero</t>
  </si>
  <si>
    <t>2425120133</t>
  </si>
  <si>
    <t>Fortalecimiento para atención de niñas,niños y adolescente migrantes Victoria, Tam</t>
  </si>
  <si>
    <t>2425120134</t>
  </si>
  <si>
    <t>Fortalecimiento para atención de niñas,niños y adolescente migrantes Tampico</t>
  </si>
  <si>
    <t>2425120137</t>
  </si>
  <si>
    <t>Fortalecimiento para atención de niñas,niños y adolescente migrantes Nuevo Laredo</t>
  </si>
  <si>
    <t>2425120138</t>
  </si>
  <si>
    <t>Fortalecimiento para atención de niñas,niños y adolescente migrantes Matamoros</t>
  </si>
  <si>
    <t>2425120140</t>
  </si>
  <si>
    <t>Fortalecimiento para atención de niñas,niños y adolescente migrantes Altamira</t>
  </si>
  <si>
    <t>SECRETARÍA DE DESARROLLO URBANO Y MEDIO AMBIENTE</t>
  </si>
  <si>
    <t>2425160128</t>
  </si>
  <si>
    <t>Brigada para la prevención y combate de Incendios Forestales en Miquihuana</t>
  </si>
  <si>
    <t>SECRETARIA DE AGRICULTURA,GANADERIA,DESARROLLO,RURAL,PESCAY ALIMENTACION</t>
  </si>
  <si>
    <t>2425080107</t>
  </si>
  <si>
    <t>Campaña  Plaga de los Cítricos</t>
  </si>
  <si>
    <t>2425080108</t>
  </si>
  <si>
    <t>Campaña Mosca de la Fruta</t>
  </si>
  <si>
    <t>2425080109</t>
  </si>
  <si>
    <t xml:space="preserve">Campaña Langosta </t>
  </si>
  <si>
    <t>2425080110</t>
  </si>
  <si>
    <t>Campaña Plagas Reglamentadas del Algodonero</t>
  </si>
  <si>
    <t>2425080118</t>
  </si>
  <si>
    <t>Inocuidad Agrícola</t>
  </si>
  <si>
    <t>2425080119</t>
  </si>
  <si>
    <t xml:space="preserve">Vigilancia Epidemiologica de Riesgos Fitosanitarios </t>
  </si>
  <si>
    <t>2425080116</t>
  </si>
  <si>
    <t>Manejo Fitosanitario en apoyo a la Producción para el Bienestar Maíz</t>
  </si>
  <si>
    <t>2425080122</t>
  </si>
  <si>
    <t>Servicio Fitosanitario</t>
  </si>
  <si>
    <t>2425080124</t>
  </si>
  <si>
    <t>Campañas de Protección Fitosanitaria -Cancro de los Citricos</t>
  </si>
  <si>
    <t>CULTURA</t>
  </si>
  <si>
    <t>2425480101</t>
  </si>
  <si>
    <t>8305103</t>
  </si>
  <si>
    <t>Apoyo a Instituciones estatales de cultura AIEC</t>
  </si>
  <si>
    <t>2425480102</t>
  </si>
  <si>
    <t>8305109</t>
  </si>
  <si>
    <t>Prog de apoyo cultura multiples y comunidades PACMYC</t>
  </si>
  <si>
    <t xml:space="preserve">COMISIÓN NACIONAL DEL AGUA </t>
  </si>
  <si>
    <t>2425160115</t>
  </si>
  <si>
    <t>8311127</t>
  </si>
  <si>
    <t>Rehabilitación,Modernizacion y Tecnificación y Equipamiento de unidades de riego</t>
  </si>
  <si>
    <t>2425160117</t>
  </si>
  <si>
    <t>8311128</t>
  </si>
  <si>
    <t xml:space="preserve">Equipamiento de Distrito de Riego </t>
  </si>
  <si>
    <t>2425160126</t>
  </si>
  <si>
    <t>8311132</t>
  </si>
  <si>
    <t xml:space="preserve">Programa de Agua Potable,Drenaje y tratamiento </t>
  </si>
  <si>
    <t>2425160116</t>
  </si>
  <si>
    <t>8311126</t>
  </si>
  <si>
    <t>Rehabilitación,Modernizacion y Tecnificación de  Distrito de Riego</t>
  </si>
  <si>
    <t>2425160122</t>
  </si>
  <si>
    <t>8311103</t>
  </si>
  <si>
    <t>Distrito de Riego 026</t>
  </si>
  <si>
    <t>OTROS PROGRAMAS</t>
  </si>
  <si>
    <t>2425230104</t>
  </si>
  <si>
    <t>8323102</t>
  </si>
  <si>
    <t>Convenio Capacitación y Profesionalización Armonización Contable</t>
  </si>
  <si>
    <t xml:space="preserve">INCENTIVOS DERIVADOS DE LA COLABORACIÓN FISCAL </t>
  </si>
  <si>
    <t xml:space="preserve">POR INCENTIVOS DERIVADOS DE LA COLABORACIÓN FISCAL </t>
  </si>
  <si>
    <t>2415280113</t>
  </si>
  <si>
    <t>8401101</t>
  </si>
  <si>
    <t>Impuesto Sobre Tenencia y uso de  Vehiculos (rezago federal)</t>
  </si>
  <si>
    <t xml:space="preserve">      Fondo de Compensación de ISAN</t>
  </si>
  <si>
    <t>8401102</t>
  </si>
  <si>
    <t>Impuesto  Sobre Automoviles  Nuevos</t>
  </si>
  <si>
    <t xml:space="preserve"> Fondo de Compensación de Repecos e Intermedios</t>
  </si>
  <si>
    <t>8401103</t>
  </si>
  <si>
    <t>Impuesto al Valor Agregado  Actos  Fiscalización</t>
  </si>
  <si>
    <t>8401104</t>
  </si>
  <si>
    <t>Impuesto sobre la Renta  Actos  Fiscalización</t>
  </si>
  <si>
    <t>8401106</t>
  </si>
  <si>
    <t xml:space="preserve"> IEPS Gasolina y  Diesel Fiscalización</t>
  </si>
  <si>
    <t>8401107</t>
  </si>
  <si>
    <t xml:space="preserve">Impuesto Empresarial Tasa Unica Fiscalización (IETU)  </t>
  </si>
  <si>
    <t>8401108</t>
  </si>
  <si>
    <t>Regimen de  Pequeños Contribuyentes</t>
  </si>
  <si>
    <t>8401109</t>
  </si>
  <si>
    <t>Regimen de  Pequeños Contribuyentes (IETU)</t>
  </si>
  <si>
    <t>8401111</t>
  </si>
  <si>
    <t>Por Enajenación de  Bienes Inmuebles Retención ISR</t>
  </si>
  <si>
    <t>8401112</t>
  </si>
  <si>
    <t>9/11 IEPS por la Venta Final al Publico de Gasolina y Diesel</t>
  </si>
  <si>
    <t xml:space="preserve"> Incentivos Repecos, Intermedios, Multas.Admvas.Fed. Zona Federal</t>
  </si>
  <si>
    <t>8401114</t>
  </si>
  <si>
    <t xml:space="preserve">       Por Pagos por Excepción Fiscalización Concurrente</t>
  </si>
  <si>
    <t>8401115</t>
  </si>
  <si>
    <t xml:space="preserve">       ISR Enajenacion de Bienes Inmuebles Art 126</t>
  </si>
  <si>
    <t>8401116</t>
  </si>
  <si>
    <t xml:space="preserve">      Inspección Vigilancia y control 5 al  Millar Federal</t>
  </si>
  <si>
    <t>8401117</t>
  </si>
  <si>
    <t xml:space="preserve">      Inspección Vigilancia y control 5 al  Millar Estatal</t>
  </si>
  <si>
    <t>8401119</t>
  </si>
  <si>
    <t xml:space="preserve">      Multas  Administrativas Federales no Fiscales</t>
  </si>
  <si>
    <t>8401124</t>
  </si>
  <si>
    <t xml:space="preserve">      Vigilancia de Obligaciones</t>
  </si>
  <si>
    <t>8401126</t>
  </si>
  <si>
    <t xml:space="preserve">       Incentivo por el uso de medio de pago electronico</t>
  </si>
  <si>
    <t>8401127</t>
  </si>
  <si>
    <t xml:space="preserve">       Incentivo por el cobro de creditos fiscales federales </t>
  </si>
  <si>
    <t>8401128</t>
  </si>
  <si>
    <t xml:space="preserve">       Incentivo programa operativo anual</t>
  </si>
  <si>
    <t xml:space="preserve">Accesorios </t>
  </si>
  <si>
    <t>Recargos de incentivos de la colaboración fiscal</t>
  </si>
  <si>
    <t>8402101</t>
  </si>
  <si>
    <t xml:space="preserve">   Recargos de  Rezago de Tenencia Federal</t>
  </si>
  <si>
    <t xml:space="preserve">   Recargos de Impuestos S/Automoviles Nuevos</t>
  </si>
  <si>
    <t>8402103</t>
  </si>
  <si>
    <t xml:space="preserve">   Recargos de IVA Fiscalización</t>
  </si>
  <si>
    <t>8402104</t>
  </si>
  <si>
    <t xml:space="preserve">   Recargos de ISR Fiscalización</t>
  </si>
  <si>
    <t xml:space="preserve">   Recargos de IETU Fiscalización</t>
  </si>
  <si>
    <t>8402108</t>
  </si>
  <si>
    <t xml:space="preserve">   Recargos de  IVA Repecos</t>
  </si>
  <si>
    <t>8402109</t>
  </si>
  <si>
    <t xml:space="preserve">   Recargos ISR Repecos</t>
  </si>
  <si>
    <t>8402110</t>
  </si>
  <si>
    <t xml:space="preserve">   Recargos de IETU Repecos</t>
  </si>
  <si>
    <t>8402112</t>
  </si>
  <si>
    <t xml:space="preserve">   Recargos por Enajenación de Bienes Inmuebles</t>
  </si>
  <si>
    <t>8402114</t>
  </si>
  <si>
    <t xml:space="preserve">   Falta u Omision de Documentos Ley Aduanera (anexo 8)</t>
  </si>
  <si>
    <t>8402115</t>
  </si>
  <si>
    <t xml:space="preserve">   Recargos Ley Aduanera (Anexo 8)</t>
  </si>
  <si>
    <t xml:space="preserve">Multas </t>
  </si>
  <si>
    <t>8402201</t>
  </si>
  <si>
    <t xml:space="preserve">   Multa de rezago de Tenencia Federal</t>
  </si>
  <si>
    <t>8402203</t>
  </si>
  <si>
    <t xml:space="preserve">   Multa de IVA Fiscalizacón</t>
  </si>
  <si>
    <t>8402204</t>
  </si>
  <si>
    <t xml:space="preserve">  Multa de ISR Fiscalizacón</t>
  </si>
  <si>
    <t>8402206</t>
  </si>
  <si>
    <t xml:space="preserve">  Multa IEPS Gasolina y  Diesel Fiscalización</t>
  </si>
  <si>
    <t>8402207</t>
  </si>
  <si>
    <t xml:space="preserve">  Multa de IETU Fiscalizacón</t>
  </si>
  <si>
    <t>8402212</t>
  </si>
  <si>
    <t xml:space="preserve"> Multa por Enajenacion de Bienes Muebles</t>
  </si>
  <si>
    <t>8402214</t>
  </si>
  <si>
    <t xml:space="preserve"> Multa Ley Aduanera</t>
  </si>
  <si>
    <t xml:space="preserve"> Multa por incumplimiento al requerimiento ISR RIF </t>
  </si>
  <si>
    <t xml:space="preserve"> Multa por incumplimiento al requerimiento a la declaracion ISR RIF  </t>
  </si>
  <si>
    <t xml:space="preserve"> Multa por incumplimiento al requerimiento a la declaracion IVA RIF </t>
  </si>
  <si>
    <t>Honorarios</t>
  </si>
  <si>
    <t xml:space="preserve">  Honorarios</t>
  </si>
  <si>
    <t xml:space="preserve">Gastos de ejecución fiscalización </t>
  </si>
  <si>
    <t xml:space="preserve">  Gastos de ejecución fiscalización </t>
  </si>
  <si>
    <t xml:space="preserve">FONDOS DISTINTOS DE PARTICIPACIONES </t>
  </si>
  <si>
    <t>2325230101</t>
  </si>
  <si>
    <t>8501001</t>
  </si>
  <si>
    <t>Fondo para Entidades Federativas  Y Municipios Productores de Hidrocarburos 2023</t>
  </si>
  <si>
    <t>2425230101</t>
  </si>
  <si>
    <t>INGRESOS DERIVADOS DE FINANCIAMIENTO</t>
  </si>
  <si>
    <t>Financiamiento a corto plazo</t>
  </si>
  <si>
    <t>2412000218</t>
  </si>
  <si>
    <t>031012</t>
  </si>
  <si>
    <t xml:space="preserve">   Scotiabank  Crédito.300' MDP</t>
  </si>
  <si>
    <t>2412000216</t>
  </si>
  <si>
    <t>031013</t>
  </si>
  <si>
    <t xml:space="preserve">   HSBC -1- Crédito 500´MDP</t>
  </si>
  <si>
    <t>2412000217</t>
  </si>
  <si>
    <t>031014</t>
  </si>
  <si>
    <t xml:space="preserve">   HSBC -2- Crédito 500´MDP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</si>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</sst>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177" formatCode="_-* #,##0.00_-;\-* #,##0.00_-;_-* &quot;-&quot;??_-;_-@_-"/>
    <numFmt numFmtId="178" formatCode="0_ ;\-0\ "/>
  </numFmts>
  <fonts count="22"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8"/>
      <name val="Calibri"/>
      <family val="2"/>
      <scheme val="minor"/>
    </font>
    <font>
      <sz val="8"/>
      <color theme="1"/>
      <name val="DINPro-Regular"/>
      <family val="3"/>
    </font>
    <font>
      <i/>
      <sz val="9"/>
      <color rgb="FF333333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</font>
    <font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177" fontId="4" fillId="0" borderId="0" applyFont="0" applyFill="0" applyBorder="0" applyAlignment="0" applyProtection="0"/>
    <xf numFmtId="177" fontId="20" fillId="0" borderId="0" applyFont="0" applyFill="0" applyBorder="0" applyAlignment="0" applyProtection="0"/>
    <xf numFmtId="37" fontId="19" fillId="0" borderId="0">
      <alignment/>
      <protection/>
    </xf>
    <xf numFmtId="177" fontId="3" fillId="0" borderId="0" applyFont="0" applyFill="0" applyBorder="0" applyAlignment="0" applyProtection="0"/>
  </cellStyleXfs>
  <cellXfs count="89">
    <xf numFmtId="0" fontId="0" fillId="0" borderId="0" xfId="0"/>
    <xf numFmtId="0" fontId="21" fillId="0" borderId="0" xfId="20" applyFont="1" applyBorder="1" applyAlignment="1">
      <alignment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178" fontId="5" fillId="2" borderId="0" xfId="21" applyNumberFormat="1" applyFont="1" applyFill="1" applyBorder="1" applyAlignment="1" applyProtection="1">
      <alignment horizontal="center" vertical="center" wrapText="1"/>
      <protection/>
    </xf>
    <xf numFmtId="0" fontId="21" fillId="0" borderId="0" xfId="20" applyFont="1" applyFill="1" applyBorder="1" applyAlignment="1">
      <alignment vertical="center"/>
      <protection/>
    </xf>
    <xf numFmtId="0" fontId="17" fillId="0" borderId="0" xfId="20" applyFont="1" applyBorder="1">
      <alignment/>
      <protection/>
    </xf>
    <xf numFmtId="0" fontId="17" fillId="0" borderId="0" xfId="20" applyFont="1" applyFill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177" fontId="17" fillId="3" borderId="0" xfId="22" applyFont="1" applyFill="1" applyBorder="1"/>
    <xf numFmtId="3" fontId="17" fillId="3" borderId="2" xfId="23" applyNumberFormat="1" applyFont="1" applyFill="1" applyBorder="1">
      <alignment/>
      <protection/>
    </xf>
    <xf numFmtId="3" fontId="17" fillId="3" borderId="0" xfId="23" applyNumberFormat="1" applyFont="1" applyFill="1" applyBorder="1">
      <alignment/>
      <protection/>
    </xf>
    <xf numFmtId="0" fontId="17" fillId="0" borderId="0" xfId="20" applyFont="1" applyFill="1" applyBorder="1">
      <alignment/>
      <protection/>
    </xf>
    <xf numFmtId="0" fontId="14" fillId="0" borderId="0" xfId="20" applyFont="1" applyBorder="1" applyAlignment="1">
      <alignment vertical="center"/>
      <protection/>
    </xf>
    <xf numFmtId="49" fontId="14" fillId="0" borderId="3" xfId="22" applyNumberFormat="1" applyFont="1" applyFill="1" applyBorder="1" applyAlignment="1">
      <alignment horizontal="center" vertical="center"/>
    </xf>
    <xf numFmtId="177" fontId="16" fillId="0" borderId="3" xfId="22" applyFont="1" applyFill="1" applyBorder="1" applyAlignment="1">
      <alignment vertical="center"/>
    </xf>
    <xf numFmtId="3" fontId="16" fillId="0" borderId="3" xfId="20" applyNumberFormat="1" applyFont="1" applyFill="1" applyBorder="1" applyAlignment="1">
      <alignment vertical="center"/>
      <protection/>
    </xf>
    <xf numFmtId="0" fontId="14" fillId="0" borderId="0" xfId="20" applyFont="1" applyFill="1" applyBorder="1" applyAlignment="1">
      <alignment vertical="center"/>
      <protection/>
    </xf>
    <xf numFmtId="0" fontId="14" fillId="0" borderId="0" xfId="20" applyFont="1" applyBorder="1">
      <alignment/>
      <protection/>
    </xf>
    <xf numFmtId="49" fontId="14" fillId="3" borderId="3" xfId="22" applyNumberFormat="1" applyFont="1" applyFill="1" applyBorder="1" applyAlignment="1">
      <alignment horizontal="center"/>
    </xf>
    <xf numFmtId="177" fontId="13" fillId="3" borderId="3" xfId="22" applyFont="1" applyFill="1" applyBorder="1"/>
    <xf numFmtId="3" fontId="18" fillId="3" borderId="3" xfId="20" applyNumberFormat="1" applyFont="1" applyFill="1" applyBorder="1">
      <alignment/>
      <protection/>
    </xf>
    <xf numFmtId="3" fontId="18" fillId="0" borderId="3" xfId="20" applyNumberFormat="1" applyFont="1" applyFill="1" applyBorder="1">
      <alignment/>
      <protection/>
    </xf>
    <xf numFmtId="0" fontId="14" fillId="0" borderId="0" xfId="20" applyFont="1" applyFill="1" applyBorder="1">
      <alignment/>
      <protection/>
    </xf>
    <xf numFmtId="0" fontId="10" fillId="0" borderId="0" xfId="20" applyFont="1" applyBorder="1">
      <alignment/>
      <protection/>
    </xf>
    <xf numFmtId="49" fontId="10" fillId="0" borderId="3" xfId="22" applyNumberFormat="1" applyFont="1" applyFill="1" applyBorder="1" applyAlignment="1">
      <alignment horizontal="center"/>
    </xf>
    <xf numFmtId="177" fontId="10" fillId="0" borderId="3" xfId="22" applyFont="1" applyFill="1" applyBorder="1"/>
    <xf numFmtId="3" fontId="11" fillId="0" borderId="3" xfId="20" applyNumberFormat="1" applyFont="1" applyFill="1" applyBorder="1">
      <alignment/>
      <protection/>
    </xf>
    <xf numFmtId="0" fontId="10" fillId="0" borderId="0" xfId="20" applyFont="1" applyFill="1" applyBorder="1">
      <alignment/>
      <protection/>
    </xf>
    <xf numFmtId="49" fontId="10" fillId="3" borderId="3" xfId="22" applyNumberFormat="1" applyFont="1" applyFill="1" applyBorder="1" applyAlignment="1">
      <alignment horizontal="center"/>
    </xf>
    <xf numFmtId="0" fontId="15" fillId="0" borderId="0" xfId="20" applyFont="1" applyBorder="1">
      <alignment/>
      <protection/>
    </xf>
    <xf numFmtId="49" fontId="15" fillId="3" borderId="3" xfId="22" applyNumberFormat="1" applyFont="1" applyFill="1" applyBorder="1" applyAlignment="1">
      <alignment horizontal="center"/>
    </xf>
    <xf numFmtId="0" fontId="15" fillId="0" borderId="0" xfId="20" applyFont="1" applyFill="1" applyBorder="1">
      <alignment/>
      <protection/>
    </xf>
    <xf numFmtId="3" fontId="14" fillId="0" borderId="0" xfId="20" applyNumberFormat="1" applyFont="1" applyFill="1" applyBorder="1">
      <alignment/>
      <protection/>
    </xf>
    <xf numFmtId="177" fontId="10" fillId="0" borderId="3" xfId="22" applyFont="1" applyFill="1" applyBorder="1" applyAlignment="1">
      <alignment horizontal="left"/>
    </xf>
    <xf numFmtId="0" fontId="15" fillId="0" borderId="0" xfId="20" applyFont="1" applyBorder="1" applyAlignment="1">
      <alignment vertical="center"/>
      <protection/>
    </xf>
    <xf numFmtId="49" fontId="15" fillId="3" borderId="3" xfId="22" applyNumberFormat="1" applyFont="1" applyFill="1" applyBorder="1" applyAlignment="1">
      <alignment horizontal="center" vertical="center"/>
    </xf>
    <xf numFmtId="177" fontId="10" fillId="3" borderId="3" xfId="22" applyFont="1" applyFill="1" applyBorder="1" applyAlignment="1">
      <alignment vertical="center" wrapText="1"/>
    </xf>
    <xf numFmtId="3" fontId="18" fillId="3" borderId="3" xfId="20" applyNumberFormat="1" applyFont="1" applyFill="1" applyBorder="1" applyAlignment="1">
      <alignment vertical="center"/>
      <protection/>
    </xf>
    <xf numFmtId="3" fontId="18" fillId="0" borderId="3" xfId="20" applyNumberFormat="1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vertical="center"/>
      <protection/>
    </xf>
    <xf numFmtId="177" fontId="10" fillId="3" borderId="3" xfId="22" applyFont="1" applyFill="1" applyBorder="1"/>
    <xf numFmtId="3" fontId="13" fillId="3" borderId="3" xfId="20" applyNumberFormat="1" applyFont="1" applyFill="1" applyBorder="1">
      <alignment/>
      <protection/>
    </xf>
    <xf numFmtId="3" fontId="13" fillId="0" borderId="3" xfId="20" applyNumberFormat="1" applyFont="1" applyFill="1" applyBorder="1">
      <alignment/>
      <protection/>
    </xf>
    <xf numFmtId="177" fontId="17" fillId="3" borderId="3" xfId="22" applyFont="1" applyFill="1" applyBorder="1"/>
    <xf numFmtId="49" fontId="15" fillId="0" borderId="3" xfId="22" applyNumberFormat="1" applyFont="1" applyFill="1" applyBorder="1" applyAlignment="1">
      <alignment horizontal="center"/>
    </xf>
    <xf numFmtId="49" fontId="14" fillId="0" borderId="3" xfId="22" applyNumberFormat="1" applyFont="1" applyFill="1" applyBorder="1" applyAlignment="1">
      <alignment horizontal="center"/>
    </xf>
    <xf numFmtId="177" fontId="17" fillId="0" borderId="3" xfId="22" applyFont="1" applyFill="1" applyBorder="1"/>
    <xf numFmtId="49" fontId="15" fillId="0" borderId="3" xfId="22" applyNumberFormat="1" applyFont="1" applyFill="1" applyBorder="1" applyAlignment="1">
      <alignment horizontal="center" vertical="center" wrapText="1"/>
    </xf>
    <xf numFmtId="177" fontId="10" fillId="0" borderId="3" xfId="22" applyFont="1" applyFill="1" applyBorder="1" applyAlignment="1">
      <alignment horizontal="left" vertical="center" wrapText="1" indent="1"/>
    </xf>
    <xf numFmtId="3" fontId="10" fillId="0" borderId="3" xfId="20" applyNumberFormat="1" applyFont="1" applyFill="1" applyBorder="1">
      <alignment/>
      <protection/>
    </xf>
    <xf numFmtId="177" fontId="17" fillId="0" borderId="3" xfId="22" applyFont="1" applyFill="1" applyBorder="1" applyAlignment="1">
      <alignment horizontal="left" vertical="center" wrapText="1" indent="1"/>
    </xf>
    <xf numFmtId="3" fontId="17" fillId="0" borderId="3" xfId="20" applyNumberFormat="1" applyFont="1" applyFill="1" applyBorder="1">
      <alignment/>
      <protection/>
    </xf>
    <xf numFmtId="0" fontId="11" fillId="0" borderId="0" xfId="20" applyFont="1" applyBorder="1">
      <alignment/>
      <protection/>
    </xf>
    <xf numFmtId="0" fontId="11" fillId="0" borderId="0" xfId="20" applyFont="1" applyFill="1" applyBorder="1">
      <alignment/>
      <protection/>
    </xf>
    <xf numFmtId="177" fontId="16" fillId="0" borderId="3" xfId="22" applyFont="1" applyFill="1" applyBorder="1" applyAlignment="1">
      <alignment horizontal="left" vertical="center" wrapText="1"/>
    </xf>
    <xf numFmtId="3" fontId="14" fillId="0" borderId="3" xfId="20" applyNumberFormat="1" applyFont="1" applyFill="1" applyBorder="1">
      <alignment/>
      <protection/>
    </xf>
    <xf numFmtId="177" fontId="16" fillId="0" borderId="3" xfId="22" applyFont="1" applyFill="1" applyBorder="1"/>
    <xf numFmtId="177" fontId="10" fillId="0" borderId="3" xfId="22" applyFont="1" applyFill="1" applyBorder="1" applyAlignment="1">
      <alignment horizontal="left" indent="1"/>
    </xf>
    <xf numFmtId="3" fontId="15" fillId="0" borderId="3" xfId="20" applyNumberFormat="1" applyFont="1" applyFill="1" applyBorder="1">
      <alignment/>
      <protection/>
    </xf>
    <xf numFmtId="3" fontId="14" fillId="0" borderId="3" xfId="20" applyNumberFormat="1" applyFont="1" applyFill="1" applyBorder="1" applyAlignment="1">
      <alignment vertical="center"/>
      <protection/>
    </xf>
    <xf numFmtId="177" fontId="10" fillId="0" borderId="3" xfId="22" applyFont="1" applyFill="1" applyBorder="1" applyAlignment="1">
      <alignment horizontal="left" indent="2"/>
    </xf>
    <xf numFmtId="177" fontId="13" fillId="0" borderId="3" xfId="22" applyFont="1" applyFill="1" applyBorder="1" applyAlignment="1">
      <alignment horizontal="left" indent="2"/>
    </xf>
    <xf numFmtId="0" fontId="10" fillId="4" borderId="0" xfId="20" applyFont="1" applyFill="1" applyBorder="1">
      <alignment/>
      <protection/>
    </xf>
    <xf numFmtId="4" fontId="10" fillId="0" borderId="0" xfId="20" applyNumberFormat="1" applyFont="1" applyFill="1" applyBorder="1">
      <alignment/>
      <protection/>
    </xf>
    <xf numFmtId="177" fontId="10" fillId="0" borderId="3" xfId="22" applyFont="1" applyFill="1" applyBorder="1" applyAlignment="1">
      <alignment horizontal="left" vertical="top" indent="2"/>
    </xf>
    <xf numFmtId="177" fontId="13" fillId="0" borderId="3" xfId="22" applyFont="1" applyFill="1" applyBorder="1" applyAlignment="1">
      <alignment horizontal="left" vertical="top" indent="2"/>
    </xf>
    <xf numFmtId="49" fontId="10" fillId="0" borderId="3" xfId="22" applyNumberFormat="1" applyFont="1" applyFill="1" applyBorder="1" applyAlignment="1">
      <alignment horizontal="center" vertical="top"/>
    </xf>
    <xf numFmtId="177" fontId="10" fillId="0" borderId="3" xfId="22" applyFont="1" applyFill="1" applyBorder="1" applyAlignment="1">
      <alignment horizontal="left" vertical="top" wrapText="1" indent="2"/>
    </xf>
    <xf numFmtId="3" fontId="12" fillId="0" borderId="3" xfId="20" applyNumberFormat="1" applyFont="1" applyFill="1" applyBorder="1">
      <alignment/>
      <protection/>
    </xf>
    <xf numFmtId="177" fontId="9" fillId="0" borderId="3" xfId="22" applyFont="1" applyFill="1" applyBorder="1" applyAlignment="1">
      <alignment horizontal="left" indent="2"/>
    </xf>
    <xf numFmtId="177" fontId="11" fillId="0" borderId="3" xfId="22" applyFont="1" applyFill="1" applyBorder="1" applyAlignment="1">
      <alignment horizontal="left" vertical="top" indent="2"/>
    </xf>
    <xf numFmtId="49" fontId="10" fillId="0" borderId="3" xfId="22" applyNumberFormat="1" applyFont="1" applyFill="1" applyBorder="1" applyAlignment="1" quotePrefix="1">
      <alignment horizontal="center"/>
    </xf>
    <xf numFmtId="177" fontId="9" fillId="0" borderId="3" xfId="22" applyFont="1" applyFill="1" applyBorder="1" applyAlignment="1">
      <alignment horizontal="left" vertical="center" indent="2"/>
    </xf>
    <xf numFmtId="3" fontId="9" fillId="0" borderId="3" xfId="20" applyNumberFormat="1" applyFont="1" applyFill="1" applyBorder="1" applyAlignment="1">
      <alignment vertical="center"/>
      <protection/>
    </xf>
    <xf numFmtId="0" fontId="8" fillId="0" borderId="0" xfId="20" applyFont="1" applyBorder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4" fillId="0" borderId="0" xfId="0" applyBorder="1"/>
    <xf numFmtId="0" fontId="8" fillId="0" borderId="0" xfId="20" applyFont="1" applyFill="1" applyBorder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ill="1" applyBorder="1"/>
    <xf numFmtId="4" fontId="4" fillId="0" borderId="0" xfId="0" applyNumberFormat="1" applyBorder="1"/>
    <xf numFmtId="0" fontId="4" fillId="0" borderId="0" xfId="0" applyFill="1" applyBorder="1" applyAlignment="1">
      <alignment horizontal="center"/>
    </xf>
    <xf numFmtId="0" fontId="5" fillId="0" borderId="0" xfId="20" applyFont="1" applyBorder="1">
      <alignment/>
      <protection/>
    </xf>
    <xf numFmtId="0" fontId="5" fillId="0" borderId="0" xfId="20" applyFont="1" applyFill="1" applyBorder="1">
      <alignment/>
      <protection/>
    </xf>
    <xf numFmtId="0" fontId="4" fillId="0" borderId="0" xfId="0" applyFill="1"/>
    <xf numFmtId="0" fontId="4" fillId="0" borderId="0" xfId="0"/>
    <xf numFmtId="177" fontId="2" fillId="0" borderId="0" xfId="24" applyFont="1" applyFill="1"/>
    <xf numFmtId="0" fontId="1" fillId="3" borderId="0" xfId="20" applyFont="1" applyFill="1">
      <alignment/>
      <protection/>
    </xf>
  </cellXfs>
  <cellStyles count="11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Millares" xfId="21"/>
    <cellStyle name="Millares 10" xfId="22"/>
    <cellStyle name="Normal_OCT-2000" xfId="23"/>
    <cellStyle name="Millares 2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95c82ee-55a0-414c-92ec-33abac10daff}">
  <dimension ref="A1:TQ279"/>
  <sheetViews>
    <sheetView showGridLines="0" zoomScaleSheetLayoutView="100" workbookViewId="0" topLeftCell="E256">
      <selection pane="topLeft" activeCell="H274" sqref="H274"/>
    </sheetView>
  </sheetViews>
  <sheetFormatPr defaultColWidth="11.4542857142857" defaultRowHeight="12" customHeight="1"/>
  <cols>
    <col min="1" max="1" width="13.4285714285714" style="85" customWidth="1"/>
    <col min="2" max="2" width="15.2857142857143" style="86" bestFit="1" customWidth="1"/>
    <col min="3" max="3" width="84.8571428571429" style="86" customWidth="1"/>
    <col min="4" max="7" width="22.7142857142857" style="86" customWidth="1"/>
    <col min="8" max="8" width="15.8571428571429" style="85" bestFit="1" customWidth="1"/>
    <col min="9" max="537" width="11.4285714285714" style="85"/>
    <col min="538" max="16384" width="11.4285714285714" style="86" customWidth="1"/>
  </cols>
  <sheetData>
    <row r="1" spans="1:537" s="1" customFormat="1" ht="40.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</row>
    <row r="2" spans="1:537" s="5" customFormat="1" ht="5.15" customHeight="1">
      <c r="A2" s="6"/>
      <c r="B2" s="7"/>
      <c r="C2" s="8"/>
      <c r="D2" s="9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</row>
    <row r="3" spans="1:537" s="12" customFormat="1" ht="15.75" customHeight="1">
      <c r="A3" s="13"/>
      <c r="B3" s="13"/>
      <c r="C3" s="14" t="s">
        <v>7</v>
      </c>
      <c r="D3" s="15">
        <f>D4+D8+D10+D13+D15+D20</f>
        <v>739447649</v>
      </c>
      <c r="E3" s="15">
        <f>E4+E8+E10+E13+E15+E20</f>
        <v>550708760</v>
      </c>
      <c r="F3" s="15">
        <f>F4+F8+F10+F13+F15+F20</f>
        <v>538202558</v>
      </c>
      <c r="G3" s="15">
        <f>SUM(D3:F3)</f>
        <v>1828358967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</row>
    <row r="4" spans="1:537" s="17" customFormat="1" ht="13">
      <c r="A4" s="18"/>
      <c r="B4" s="18"/>
      <c r="C4" s="19" t="s">
        <v>8</v>
      </c>
      <c r="D4" s="20">
        <f t="shared" si="0" ref="D4">SUM(D5:D6)</f>
        <v>20330193</v>
      </c>
      <c r="E4" s="21">
        <f>SUM(E5:E7)</f>
        <v>23215795</v>
      </c>
      <c r="F4" s="21">
        <f t="shared" si="1" ref="F4">SUM(F5:F6)</f>
        <v>19135491</v>
      </c>
      <c r="G4" s="20">
        <f>SUM(D4:F4)</f>
        <v>62681479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</row>
    <row r="5" spans="1:537" s="23" customFormat="1" ht="12">
      <c r="A5" s="24" t="s">
        <v>9</v>
      </c>
      <c r="B5" s="24" t="s">
        <v>10</v>
      </c>
      <c r="C5" s="25" t="s">
        <v>11</v>
      </c>
      <c r="D5" s="26">
        <v>3358069</v>
      </c>
      <c r="E5" s="26">
        <v>3308343</v>
      </c>
      <c r="F5" s="26">
        <v>3462465</v>
      </c>
      <c r="G5" s="26">
        <f t="shared" si="2" ref="G5:G68">SUM(D5:F5)</f>
        <v>10128877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</row>
    <row r="6" spans="1:537" s="23" customFormat="1" ht="12">
      <c r="A6" s="24" t="s">
        <v>9</v>
      </c>
      <c r="B6" s="24" t="s">
        <v>12</v>
      </c>
      <c r="C6" s="25" t="s">
        <v>13</v>
      </c>
      <c r="D6" s="26">
        <v>16972124</v>
      </c>
      <c r="E6" s="26">
        <v>19204566</v>
      </c>
      <c r="F6" s="26">
        <v>15673026</v>
      </c>
      <c r="G6" s="26">
        <f t="shared" si="2"/>
        <v>51849716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</row>
    <row r="7" spans="1:537" s="23" customFormat="1" ht="12">
      <c r="A7" s="24" t="s">
        <v>9</v>
      </c>
      <c r="B7" s="24" t="s">
        <v>14</v>
      </c>
      <c r="C7" s="25" t="s">
        <v>15</v>
      </c>
      <c r="D7" s="26"/>
      <c r="E7" s="26">
        <v>702886</v>
      </c>
      <c r="F7" s="26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</row>
    <row r="8" spans="1:537" s="17" customFormat="1" ht="13">
      <c r="A8" s="28"/>
      <c r="B8" s="18"/>
      <c r="C8" s="19" t="s">
        <v>16</v>
      </c>
      <c r="D8" s="20">
        <f t="shared" si="3" ref="D8:F8">SUM(D9:D9)</f>
        <v>7244938</v>
      </c>
      <c r="E8" s="21">
        <f t="shared" si="3"/>
        <v>6678630</v>
      </c>
      <c r="F8" s="21">
        <f t="shared" si="3"/>
        <v>5572442</v>
      </c>
      <c r="G8" s="20">
        <f t="shared" si="2"/>
        <v>19496010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</row>
    <row r="9" spans="1:537" s="23" customFormat="1" ht="12">
      <c r="A9" s="24" t="s">
        <v>9</v>
      </c>
      <c r="B9" s="24" t="s">
        <v>17</v>
      </c>
      <c r="C9" s="25" t="s">
        <v>18</v>
      </c>
      <c r="D9" s="26">
        <v>7244938</v>
      </c>
      <c r="E9" s="26">
        <v>6678630</v>
      </c>
      <c r="F9" s="26">
        <v>5572442</v>
      </c>
      <c r="G9" s="26">
        <f t="shared" si="2"/>
        <v>19496010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</row>
    <row r="10" spans="1:537" s="29" customFormat="1" ht="13">
      <c r="A10" s="28"/>
      <c r="B10" s="30"/>
      <c r="C10" s="19" t="s">
        <v>19</v>
      </c>
      <c r="D10" s="20">
        <f t="shared" si="4" ref="D10:F10">D11+D12</f>
        <v>14447391</v>
      </c>
      <c r="E10" s="21">
        <f t="shared" si="4"/>
        <v>8233214</v>
      </c>
      <c r="F10" s="21">
        <f t="shared" si="4"/>
        <v>8272312</v>
      </c>
      <c r="G10" s="20">
        <f t="shared" si="2"/>
        <v>30952917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</row>
    <row r="11" spans="1:537" s="23" customFormat="1" ht="12">
      <c r="A11" s="24" t="s">
        <v>9</v>
      </c>
      <c r="B11" s="24" t="s">
        <v>20</v>
      </c>
      <c r="C11" s="25" t="s">
        <v>21</v>
      </c>
      <c r="D11" s="26">
        <v>3075179</v>
      </c>
      <c r="E11" s="26">
        <v>4071721</v>
      </c>
      <c r="F11" s="26">
        <v>4461671</v>
      </c>
      <c r="G11" s="26">
        <f t="shared" si="2"/>
        <v>11608571</v>
      </c>
      <c r="H11" s="3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</row>
    <row r="12" spans="1:537" s="23" customFormat="1" ht="12">
      <c r="A12" s="24" t="s">
        <v>9</v>
      </c>
      <c r="B12" s="24">
        <v>1320001</v>
      </c>
      <c r="C12" s="25" t="s">
        <v>22</v>
      </c>
      <c r="D12" s="26">
        <v>11372212</v>
      </c>
      <c r="E12" s="26">
        <v>4161493</v>
      </c>
      <c r="F12" s="26">
        <v>3810641</v>
      </c>
      <c r="G12" s="26">
        <f t="shared" si="2"/>
        <v>19344346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</row>
    <row r="13" spans="1:537" s="17" customFormat="1" ht="13">
      <c r="A13" s="28"/>
      <c r="B13" s="18"/>
      <c r="C13" s="19" t="s">
        <v>23</v>
      </c>
      <c r="D13" s="20">
        <f t="shared" si="5" ref="D13:F13">D14</f>
        <v>695187400</v>
      </c>
      <c r="E13" s="21">
        <f t="shared" si="5"/>
        <v>509016827</v>
      </c>
      <c r="F13" s="21">
        <f t="shared" si="5"/>
        <v>502162281</v>
      </c>
      <c r="G13" s="20">
        <f t="shared" si="2"/>
        <v>1706366508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</row>
    <row r="14" spans="1:537" s="23" customFormat="1" ht="12">
      <c r="A14" s="24" t="s">
        <v>9</v>
      </c>
      <c r="B14" s="24" t="s">
        <v>24</v>
      </c>
      <c r="C14" s="25" t="s">
        <v>25</v>
      </c>
      <c r="D14" s="26">
        <v>695187400</v>
      </c>
      <c r="E14" s="26">
        <v>509016827</v>
      </c>
      <c r="F14" s="26">
        <v>502162281</v>
      </c>
      <c r="G14" s="26">
        <f t="shared" si="2"/>
        <v>1706366508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7"/>
      <c r="KV14" s="27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7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7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7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7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7"/>
      <c r="QP14" s="27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7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7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</row>
    <row r="15" spans="1:537" s="17" customFormat="1" ht="13">
      <c r="A15" s="28"/>
      <c r="B15" s="18"/>
      <c r="C15" s="19" t="s">
        <v>26</v>
      </c>
      <c r="D15" s="20">
        <f t="shared" si="6" ref="D15:F15">SUM(D16:D19)</f>
        <v>2212466</v>
      </c>
      <c r="E15" s="21">
        <f t="shared" si="6"/>
        <v>3522489</v>
      </c>
      <c r="F15" s="21">
        <f t="shared" si="6"/>
        <v>3043582</v>
      </c>
      <c r="G15" s="20">
        <f t="shared" si="2"/>
        <v>8778537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</row>
    <row r="16" spans="1:537" s="23" customFormat="1" ht="12">
      <c r="A16" s="24" t="s">
        <v>9</v>
      </c>
      <c r="B16" s="24" t="s">
        <v>27</v>
      </c>
      <c r="C16" s="33" t="s">
        <v>28</v>
      </c>
      <c r="D16" s="26">
        <v>1888381</v>
      </c>
      <c r="E16" s="26">
        <v>2937831</v>
      </c>
      <c r="F16" s="26">
        <v>2744605</v>
      </c>
      <c r="G16" s="26">
        <f t="shared" si="2"/>
        <v>7570817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7"/>
      <c r="KV16" s="27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7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7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7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7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7"/>
      <c r="QP16" s="27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7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7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</row>
    <row r="17" spans="1:537" s="23" customFormat="1" ht="12">
      <c r="A17" s="24" t="s">
        <v>9</v>
      </c>
      <c r="B17" s="24" t="s">
        <v>29</v>
      </c>
      <c r="C17" s="33" t="s">
        <v>30</v>
      </c>
      <c r="D17" s="26">
        <v>270279</v>
      </c>
      <c r="E17" s="26">
        <v>517213</v>
      </c>
      <c r="F17" s="26">
        <v>246854</v>
      </c>
      <c r="G17" s="26">
        <f t="shared" si="2"/>
        <v>1034346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7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7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</row>
    <row r="18" spans="1:537" s="23" customFormat="1" ht="12">
      <c r="A18" s="24" t="s">
        <v>9</v>
      </c>
      <c r="B18" s="24" t="s">
        <v>31</v>
      </c>
      <c r="C18" s="33" t="s">
        <v>32</v>
      </c>
      <c r="D18" s="26"/>
      <c r="E18" s="26"/>
      <c r="F18" s="26"/>
      <c r="G18" s="26">
        <f t="shared" si="2"/>
        <v>0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  <c r="KM18" s="27"/>
      <c r="KN18" s="27"/>
      <c r="KO18" s="27"/>
      <c r="KP18" s="27"/>
      <c r="KQ18" s="27"/>
      <c r="KR18" s="27"/>
      <c r="KS18" s="27"/>
      <c r="KT18" s="27"/>
      <c r="KU18" s="27"/>
      <c r="KV18" s="27"/>
      <c r="KW18" s="27"/>
      <c r="KX18" s="27"/>
      <c r="KY18" s="27"/>
      <c r="KZ18" s="27"/>
      <c r="LA18" s="27"/>
      <c r="LB18" s="27"/>
      <c r="LC18" s="27"/>
      <c r="LD18" s="27"/>
      <c r="LE18" s="27"/>
      <c r="LF18" s="27"/>
      <c r="LG18" s="27"/>
      <c r="LH18" s="27"/>
      <c r="LI18" s="27"/>
      <c r="LJ18" s="27"/>
      <c r="LK18" s="27"/>
      <c r="LL18" s="27"/>
      <c r="LM18" s="27"/>
      <c r="LN18" s="27"/>
      <c r="LO18" s="27"/>
      <c r="LP18" s="27"/>
      <c r="LQ18" s="27"/>
      <c r="LR18" s="27"/>
      <c r="LS18" s="27"/>
      <c r="LT18" s="27"/>
      <c r="LU18" s="27"/>
      <c r="LV18" s="27"/>
      <c r="LW18" s="27"/>
      <c r="LX18" s="27"/>
      <c r="LY18" s="27"/>
      <c r="LZ18" s="27"/>
      <c r="MA18" s="27"/>
      <c r="MB18" s="27"/>
      <c r="MC18" s="27"/>
      <c r="MD18" s="27"/>
      <c r="ME18" s="27"/>
      <c r="MF18" s="27"/>
      <c r="MG18" s="27"/>
      <c r="MH18" s="27"/>
      <c r="MI18" s="27"/>
      <c r="MJ18" s="27"/>
      <c r="MK18" s="27"/>
      <c r="ML18" s="27"/>
      <c r="MM18" s="27"/>
      <c r="MN18" s="27"/>
      <c r="MO18" s="27"/>
      <c r="MP18" s="27"/>
      <c r="MQ18" s="27"/>
      <c r="MR18" s="27"/>
      <c r="MS18" s="27"/>
      <c r="MT18" s="27"/>
      <c r="MU18" s="27"/>
      <c r="MV18" s="27"/>
      <c r="MW18" s="27"/>
      <c r="MX18" s="27"/>
      <c r="MY18" s="27"/>
      <c r="MZ18" s="27"/>
      <c r="NA18" s="27"/>
      <c r="NB18" s="27"/>
      <c r="NC18" s="27"/>
      <c r="ND18" s="27"/>
      <c r="NE18" s="27"/>
      <c r="NF18" s="27"/>
      <c r="NG18" s="27"/>
      <c r="NH18" s="27"/>
      <c r="NI18" s="27"/>
      <c r="NJ18" s="27"/>
      <c r="NK18" s="27"/>
      <c r="NL18" s="27"/>
      <c r="NM18" s="27"/>
      <c r="NN18" s="27"/>
      <c r="NO18" s="27"/>
      <c r="NP18" s="27"/>
      <c r="NQ18" s="27"/>
      <c r="NR18" s="27"/>
      <c r="NS18" s="27"/>
      <c r="NT18" s="27"/>
      <c r="NU18" s="27"/>
      <c r="NV18" s="27"/>
      <c r="NW18" s="27"/>
      <c r="NX18" s="27"/>
      <c r="NY18" s="27"/>
      <c r="NZ18" s="27"/>
      <c r="OA18" s="27"/>
      <c r="OB18" s="27"/>
      <c r="OC18" s="27"/>
      <c r="OD18" s="27"/>
      <c r="OE18" s="27"/>
      <c r="OF18" s="27"/>
      <c r="OG18" s="27"/>
      <c r="OH18" s="27"/>
      <c r="OI18" s="27"/>
      <c r="OJ18" s="27"/>
      <c r="OK18" s="27"/>
      <c r="OL18" s="27"/>
      <c r="OM18" s="27"/>
      <c r="ON18" s="27"/>
      <c r="OO18" s="27"/>
      <c r="OP18" s="27"/>
      <c r="OQ18" s="27"/>
      <c r="OR18" s="27"/>
      <c r="OS18" s="27"/>
      <c r="OT18" s="27"/>
      <c r="OU18" s="27"/>
      <c r="OV18" s="27"/>
      <c r="OW18" s="27"/>
      <c r="OX18" s="27"/>
      <c r="OY18" s="27"/>
      <c r="OZ18" s="27"/>
      <c r="PA18" s="27"/>
      <c r="PB18" s="27"/>
      <c r="PC18" s="27"/>
      <c r="PD18" s="27"/>
      <c r="PE18" s="27"/>
      <c r="PF18" s="27"/>
      <c r="PG18" s="27"/>
      <c r="PH18" s="27"/>
      <c r="PI18" s="27"/>
      <c r="PJ18" s="27"/>
      <c r="PK18" s="27"/>
      <c r="PL18" s="27"/>
      <c r="PM18" s="27"/>
      <c r="PN18" s="27"/>
      <c r="PO18" s="27"/>
      <c r="PP18" s="27"/>
      <c r="PQ18" s="27"/>
      <c r="PR18" s="27"/>
      <c r="PS18" s="27"/>
      <c r="PT18" s="27"/>
      <c r="PU18" s="27"/>
      <c r="PV18" s="27"/>
      <c r="PW18" s="27"/>
      <c r="PX18" s="27"/>
      <c r="PY18" s="27"/>
      <c r="PZ18" s="27"/>
      <c r="QA18" s="27"/>
      <c r="QB18" s="27"/>
      <c r="QC18" s="27"/>
      <c r="QD18" s="27"/>
      <c r="QE18" s="27"/>
      <c r="QF18" s="27"/>
      <c r="QG18" s="27"/>
      <c r="QH18" s="27"/>
      <c r="QI18" s="27"/>
      <c r="QJ18" s="27"/>
      <c r="QK18" s="27"/>
      <c r="QL18" s="27"/>
      <c r="QM18" s="27"/>
      <c r="QN18" s="27"/>
      <c r="QO18" s="27"/>
      <c r="QP18" s="27"/>
      <c r="QQ18" s="27"/>
      <c r="QR18" s="27"/>
      <c r="QS18" s="27"/>
      <c r="QT18" s="27"/>
      <c r="QU18" s="27"/>
      <c r="QV18" s="27"/>
      <c r="QW18" s="27"/>
      <c r="QX18" s="27"/>
      <c r="QY18" s="27"/>
      <c r="QZ18" s="27"/>
      <c r="RA18" s="27"/>
      <c r="RB18" s="27"/>
      <c r="RC18" s="27"/>
      <c r="RD18" s="27"/>
      <c r="RE18" s="27"/>
      <c r="RF18" s="27"/>
      <c r="RG18" s="27"/>
      <c r="RH18" s="27"/>
      <c r="RI18" s="27"/>
      <c r="RJ18" s="27"/>
      <c r="RK18" s="27"/>
      <c r="RL18" s="27"/>
      <c r="RM18" s="27"/>
      <c r="RN18" s="27"/>
      <c r="RO18" s="27"/>
      <c r="RP18" s="27"/>
      <c r="RQ18" s="27"/>
      <c r="RR18" s="27"/>
      <c r="RS18" s="27"/>
      <c r="RT18" s="27"/>
      <c r="RU18" s="27"/>
      <c r="RV18" s="27"/>
      <c r="RW18" s="27"/>
      <c r="RX18" s="27"/>
      <c r="RY18" s="27"/>
      <c r="RZ18" s="27"/>
      <c r="SA18" s="27"/>
      <c r="SB18" s="27"/>
      <c r="SC18" s="27"/>
      <c r="SD18" s="27"/>
      <c r="SE18" s="27"/>
      <c r="SF18" s="27"/>
      <c r="SG18" s="27"/>
      <c r="SH18" s="27"/>
      <c r="SI18" s="27"/>
      <c r="SJ18" s="27"/>
      <c r="SK18" s="27"/>
      <c r="SL18" s="27"/>
      <c r="SM18" s="27"/>
      <c r="SN18" s="27"/>
      <c r="SO18" s="27"/>
      <c r="SP18" s="27"/>
      <c r="SQ18" s="27"/>
      <c r="SR18" s="27"/>
      <c r="SS18" s="27"/>
      <c r="ST18" s="27"/>
      <c r="SU18" s="27"/>
      <c r="SV18" s="27"/>
      <c r="SW18" s="27"/>
      <c r="SX18" s="27"/>
      <c r="SY18" s="27"/>
      <c r="SZ18" s="27"/>
      <c r="TA18" s="27"/>
      <c r="TB18" s="27"/>
      <c r="TC18" s="27"/>
      <c r="TD18" s="27"/>
      <c r="TE18" s="27"/>
      <c r="TF18" s="27"/>
      <c r="TG18" s="27"/>
      <c r="TH18" s="27"/>
      <c r="TI18" s="27"/>
      <c r="TJ18" s="27"/>
      <c r="TK18" s="27"/>
      <c r="TL18" s="27"/>
      <c r="TM18" s="27"/>
      <c r="TN18" s="27"/>
      <c r="TO18" s="27"/>
      <c r="TP18" s="27"/>
      <c r="TQ18" s="27"/>
    </row>
    <row r="19" spans="1:537" s="23" customFormat="1" ht="12">
      <c r="A19" s="24" t="s">
        <v>9</v>
      </c>
      <c r="B19" s="24" t="s">
        <v>33</v>
      </c>
      <c r="C19" s="33" t="s">
        <v>34</v>
      </c>
      <c r="D19" s="26">
        <v>53806</v>
      </c>
      <c r="E19" s="26">
        <v>67445</v>
      </c>
      <c r="F19" s="26">
        <v>52123</v>
      </c>
      <c r="G19" s="26">
        <f t="shared" si="2"/>
        <v>173374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7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7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</row>
    <row r="20" spans="1:537" s="34" customFormat="1" ht="33" customHeight="1">
      <c r="A20" s="35"/>
      <c r="B20" s="35"/>
      <c r="C20" s="36" t="s">
        <v>35</v>
      </c>
      <c r="D20" s="37">
        <f t="shared" si="7" ref="D20:F20">SUM(D21)</f>
        <v>25261</v>
      </c>
      <c r="E20" s="38">
        <f t="shared" si="7"/>
        <v>41805</v>
      </c>
      <c r="F20" s="38">
        <f t="shared" si="7"/>
        <v>16450</v>
      </c>
      <c r="G20" s="37">
        <f t="shared" si="2"/>
        <v>83516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</row>
    <row r="21" spans="1:537" s="23" customFormat="1" ht="12">
      <c r="A21" s="24" t="s">
        <v>9</v>
      </c>
      <c r="B21" s="24">
        <v>1910002</v>
      </c>
      <c r="C21" s="33" t="s">
        <v>36</v>
      </c>
      <c r="D21" s="26">
        <v>25261</v>
      </c>
      <c r="E21" s="26">
        <v>41805</v>
      </c>
      <c r="F21" s="26">
        <v>16450</v>
      </c>
      <c r="G21" s="26">
        <f t="shared" si="2"/>
        <v>83516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</row>
    <row r="22" spans="1:537" s="12" customFormat="1" ht="13">
      <c r="A22" s="13"/>
      <c r="B22" s="13"/>
      <c r="C22" s="14" t="s">
        <v>37</v>
      </c>
      <c r="D22" s="15">
        <f t="shared" si="8" ref="D22:F22">SUM(D23+D37+D39)</f>
        <v>695582574</v>
      </c>
      <c r="E22" s="15">
        <f t="shared" si="8"/>
        <v>425620384</v>
      </c>
      <c r="F22" s="15">
        <f t="shared" si="8"/>
        <v>274944295</v>
      </c>
      <c r="G22" s="15">
        <f t="shared" si="2"/>
        <v>1396147253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</row>
    <row r="23" spans="1:537" s="17" customFormat="1" ht="13">
      <c r="A23" s="18"/>
      <c r="B23" s="18"/>
      <c r="C23" s="40" t="s">
        <v>38</v>
      </c>
      <c r="D23" s="41">
        <f t="shared" si="9" ref="D23:E23">SUM(D24:D36)</f>
        <v>689695350</v>
      </c>
      <c r="E23" s="42">
        <f t="shared" si="9"/>
        <v>418873380</v>
      </c>
      <c r="F23" s="42">
        <f t="shared" si="10" ref="F23">SUM(F24:F36)</f>
        <v>269096906</v>
      </c>
      <c r="G23" s="41">
        <f t="shared" si="2"/>
        <v>1377665636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</row>
    <row r="24" spans="1:537" s="23" customFormat="1" ht="12">
      <c r="A24" s="24" t="s">
        <v>9</v>
      </c>
      <c r="B24" s="24" t="s">
        <v>39</v>
      </c>
      <c r="C24" s="25" t="s">
        <v>40</v>
      </c>
      <c r="D24" s="26">
        <v>7279318</v>
      </c>
      <c r="E24" s="26">
        <v>1264131</v>
      </c>
      <c r="F24" s="26">
        <v>1762261</v>
      </c>
      <c r="G24" s="26">
        <f t="shared" si="2"/>
        <v>10305710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  <c r="KM24" s="27"/>
      <c r="KN24" s="27"/>
      <c r="KO24" s="27"/>
      <c r="KP24" s="27"/>
      <c r="KQ24" s="27"/>
      <c r="KR24" s="27"/>
      <c r="KS24" s="27"/>
      <c r="KT24" s="27"/>
      <c r="KU24" s="27"/>
      <c r="KV24" s="27"/>
      <c r="KW24" s="27"/>
      <c r="KX24" s="27"/>
      <c r="KY24" s="27"/>
      <c r="KZ24" s="27"/>
      <c r="LA24" s="27"/>
      <c r="LB24" s="27"/>
      <c r="LC24" s="27"/>
      <c r="LD24" s="27"/>
      <c r="LE24" s="27"/>
      <c r="LF24" s="27"/>
      <c r="LG24" s="27"/>
      <c r="LH24" s="27"/>
      <c r="LI24" s="27"/>
      <c r="LJ24" s="27"/>
      <c r="LK24" s="27"/>
      <c r="LL24" s="27"/>
      <c r="LM24" s="27"/>
      <c r="LN24" s="27"/>
      <c r="LO24" s="27"/>
      <c r="LP24" s="27"/>
      <c r="LQ24" s="27"/>
      <c r="LR24" s="27"/>
      <c r="LS24" s="27"/>
      <c r="LT24" s="27"/>
      <c r="LU24" s="27"/>
      <c r="LV24" s="27"/>
      <c r="LW24" s="27"/>
      <c r="LX24" s="27"/>
      <c r="LY24" s="27"/>
      <c r="LZ24" s="27"/>
      <c r="MA24" s="27"/>
      <c r="MB24" s="27"/>
      <c r="MC24" s="27"/>
      <c r="MD24" s="27"/>
      <c r="ME24" s="27"/>
      <c r="MF24" s="27"/>
      <c r="MG24" s="27"/>
      <c r="MH24" s="27"/>
      <c r="MI24" s="27"/>
      <c r="MJ24" s="27"/>
      <c r="MK24" s="27"/>
      <c r="ML24" s="27"/>
      <c r="MM24" s="27"/>
      <c r="MN24" s="27"/>
      <c r="MO24" s="27"/>
      <c r="MP24" s="27"/>
      <c r="MQ24" s="27"/>
      <c r="MR24" s="27"/>
      <c r="MS24" s="27"/>
      <c r="MT24" s="27"/>
      <c r="MU24" s="27"/>
      <c r="MV24" s="27"/>
      <c r="MW24" s="27"/>
      <c r="MX24" s="27"/>
      <c r="MY24" s="27"/>
      <c r="MZ24" s="27"/>
      <c r="NA24" s="27"/>
      <c r="NB24" s="27"/>
      <c r="NC24" s="27"/>
      <c r="ND24" s="27"/>
      <c r="NE24" s="27"/>
      <c r="NF24" s="27"/>
      <c r="NG24" s="27"/>
      <c r="NH24" s="27"/>
      <c r="NI24" s="27"/>
      <c r="NJ24" s="27"/>
      <c r="NK24" s="27"/>
      <c r="NL24" s="27"/>
      <c r="NM24" s="27"/>
      <c r="NN24" s="27"/>
      <c r="NO24" s="27"/>
      <c r="NP24" s="27"/>
      <c r="NQ24" s="27"/>
      <c r="NR24" s="27"/>
      <c r="NS24" s="27"/>
      <c r="NT24" s="27"/>
      <c r="NU24" s="27"/>
      <c r="NV24" s="27"/>
      <c r="NW24" s="27"/>
      <c r="NX24" s="27"/>
      <c r="NY24" s="27"/>
      <c r="NZ24" s="27"/>
      <c r="OA24" s="27"/>
      <c r="OB24" s="27"/>
      <c r="OC24" s="27"/>
      <c r="OD24" s="27"/>
      <c r="OE24" s="27"/>
      <c r="OF24" s="27"/>
      <c r="OG24" s="27"/>
      <c r="OH24" s="27"/>
      <c r="OI24" s="27"/>
      <c r="OJ24" s="27"/>
      <c r="OK24" s="27"/>
      <c r="OL24" s="27"/>
      <c r="OM24" s="27"/>
      <c r="ON24" s="27"/>
      <c r="OO24" s="27"/>
      <c r="OP24" s="27"/>
      <c r="OQ24" s="27"/>
      <c r="OR24" s="27"/>
      <c r="OS24" s="27"/>
      <c r="OT24" s="27"/>
      <c r="OU24" s="27"/>
      <c r="OV24" s="27"/>
      <c r="OW24" s="27"/>
      <c r="OX24" s="27"/>
      <c r="OY24" s="27"/>
      <c r="OZ24" s="27"/>
      <c r="PA24" s="27"/>
      <c r="PB24" s="27"/>
      <c r="PC24" s="27"/>
      <c r="PD24" s="27"/>
      <c r="PE24" s="27"/>
      <c r="PF24" s="27"/>
      <c r="PG24" s="27"/>
      <c r="PH24" s="27"/>
      <c r="PI24" s="27"/>
      <c r="PJ24" s="27"/>
      <c r="PK24" s="27"/>
      <c r="PL24" s="27"/>
      <c r="PM24" s="27"/>
      <c r="PN24" s="27"/>
      <c r="PO24" s="27"/>
      <c r="PP24" s="27"/>
      <c r="PQ24" s="27"/>
      <c r="PR24" s="27"/>
      <c r="PS24" s="27"/>
      <c r="PT24" s="27"/>
      <c r="PU24" s="27"/>
      <c r="PV24" s="27"/>
      <c r="PW24" s="27"/>
      <c r="PX24" s="27"/>
      <c r="PY24" s="27"/>
      <c r="PZ24" s="27"/>
      <c r="QA24" s="27"/>
      <c r="QB24" s="27"/>
      <c r="QC24" s="27"/>
      <c r="QD24" s="27"/>
      <c r="QE24" s="27"/>
      <c r="QF24" s="27"/>
      <c r="QG24" s="27"/>
      <c r="QH24" s="27"/>
      <c r="QI24" s="27"/>
      <c r="QJ24" s="27"/>
      <c r="QK24" s="27"/>
      <c r="QL24" s="27"/>
      <c r="QM24" s="27"/>
      <c r="QN24" s="27"/>
      <c r="QO24" s="27"/>
      <c r="QP24" s="27"/>
      <c r="QQ24" s="27"/>
      <c r="QR24" s="27"/>
      <c r="QS24" s="27"/>
      <c r="QT24" s="27"/>
      <c r="QU24" s="27"/>
      <c r="QV24" s="27"/>
      <c r="QW24" s="27"/>
      <c r="QX24" s="27"/>
      <c r="QY24" s="27"/>
      <c r="QZ24" s="27"/>
      <c r="RA24" s="27"/>
      <c r="RB24" s="27"/>
      <c r="RC24" s="27"/>
      <c r="RD24" s="27"/>
      <c r="RE24" s="27"/>
      <c r="RF24" s="27"/>
      <c r="RG24" s="27"/>
      <c r="RH24" s="27"/>
      <c r="RI24" s="27"/>
      <c r="RJ24" s="27"/>
      <c r="RK24" s="27"/>
      <c r="RL24" s="27"/>
      <c r="RM24" s="27"/>
      <c r="RN24" s="27"/>
      <c r="RO24" s="27"/>
      <c r="RP24" s="27"/>
      <c r="RQ24" s="27"/>
      <c r="RR24" s="27"/>
      <c r="RS24" s="27"/>
      <c r="RT24" s="27"/>
      <c r="RU24" s="27"/>
      <c r="RV24" s="27"/>
      <c r="RW24" s="27"/>
      <c r="RX24" s="27"/>
      <c r="RY24" s="27"/>
      <c r="RZ24" s="27"/>
      <c r="SA24" s="27"/>
      <c r="SB24" s="27"/>
      <c r="SC24" s="27"/>
      <c r="SD24" s="27"/>
      <c r="SE24" s="27"/>
      <c r="SF24" s="27"/>
      <c r="SG24" s="27"/>
      <c r="SH24" s="27"/>
      <c r="SI24" s="27"/>
      <c r="SJ24" s="27"/>
      <c r="SK24" s="27"/>
      <c r="SL24" s="27"/>
      <c r="SM24" s="27"/>
      <c r="SN24" s="27"/>
      <c r="SO24" s="27"/>
      <c r="SP24" s="27"/>
      <c r="SQ24" s="27"/>
      <c r="SR24" s="27"/>
      <c r="SS24" s="27"/>
      <c r="ST24" s="27"/>
      <c r="SU24" s="27"/>
      <c r="SV24" s="27"/>
      <c r="SW24" s="27"/>
      <c r="SX24" s="27"/>
      <c r="SY24" s="27"/>
      <c r="SZ24" s="27"/>
      <c r="TA24" s="27"/>
      <c r="TB24" s="27"/>
      <c r="TC24" s="27"/>
      <c r="TD24" s="27"/>
      <c r="TE24" s="27"/>
      <c r="TF24" s="27"/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</row>
    <row r="25" spans="1:537" s="23" customFormat="1" ht="12">
      <c r="A25" s="24" t="s">
        <v>9</v>
      </c>
      <c r="B25" s="24" t="s">
        <v>41</v>
      </c>
      <c r="C25" s="25" t="s">
        <v>42</v>
      </c>
      <c r="D25" s="26">
        <v>11314501</v>
      </c>
      <c r="E25" s="26">
        <v>13362136</v>
      </c>
      <c r="F25" s="26">
        <v>9822685</v>
      </c>
      <c r="G25" s="26">
        <f t="shared" si="2"/>
        <v>34499322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  <c r="QU25" s="27"/>
      <c r="QV25" s="27"/>
      <c r="QW25" s="27"/>
      <c r="QX25" s="27"/>
      <c r="QY25" s="27"/>
      <c r="QZ25" s="27"/>
      <c r="RA25" s="27"/>
      <c r="RB25" s="27"/>
      <c r="RC25" s="27"/>
      <c r="RD25" s="27"/>
      <c r="RE25" s="27"/>
      <c r="RF25" s="27"/>
      <c r="RG25" s="27"/>
      <c r="RH25" s="27"/>
      <c r="RI25" s="27"/>
      <c r="RJ25" s="27"/>
      <c r="RK25" s="27"/>
      <c r="RL25" s="27"/>
      <c r="RM25" s="27"/>
      <c r="RN25" s="27"/>
      <c r="RO25" s="27"/>
      <c r="RP25" s="27"/>
      <c r="RQ25" s="27"/>
      <c r="RR25" s="27"/>
      <c r="RS25" s="27"/>
      <c r="RT25" s="27"/>
      <c r="RU25" s="27"/>
      <c r="RV25" s="27"/>
      <c r="RW25" s="27"/>
      <c r="RX25" s="27"/>
      <c r="RY25" s="27"/>
      <c r="RZ25" s="27"/>
      <c r="SA25" s="27"/>
      <c r="SB25" s="27"/>
      <c r="SC25" s="27"/>
      <c r="SD25" s="27"/>
      <c r="SE25" s="27"/>
      <c r="SF25" s="27"/>
      <c r="SG25" s="27"/>
      <c r="SH25" s="27"/>
      <c r="SI25" s="27"/>
      <c r="SJ25" s="27"/>
      <c r="SK25" s="27"/>
      <c r="SL25" s="27"/>
      <c r="SM25" s="27"/>
      <c r="SN25" s="27"/>
      <c r="SO25" s="27"/>
      <c r="SP25" s="27"/>
      <c r="SQ25" s="27"/>
      <c r="SR25" s="27"/>
      <c r="SS25" s="27"/>
      <c r="ST25" s="27"/>
      <c r="SU25" s="27"/>
      <c r="SV25" s="27"/>
      <c r="SW25" s="27"/>
      <c r="SX25" s="27"/>
      <c r="SY25" s="27"/>
      <c r="SZ25" s="27"/>
      <c r="TA25" s="27"/>
      <c r="TB25" s="27"/>
      <c r="TC25" s="27"/>
      <c r="TD25" s="27"/>
      <c r="TE25" s="27"/>
      <c r="TF25" s="27"/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</row>
    <row r="26" spans="1:537" s="23" customFormat="1" ht="12">
      <c r="A26" s="24" t="s">
        <v>9</v>
      </c>
      <c r="B26" s="24" t="s">
        <v>43</v>
      </c>
      <c r="C26" s="25" t="s">
        <v>44</v>
      </c>
      <c r="D26" s="26">
        <v>36613619</v>
      </c>
      <c r="E26" s="26">
        <v>37447645</v>
      </c>
      <c r="F26" s="26">
        <v>31798483</v>
      </c>
      <c r="G26" s="26">
        <f t="shared" si="2"/>
        <v>105859747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  <c r="KM26" s="27"/>
      <c r="KN26" s="27"/>
      <c r="KO26" s="27"/>
      <c r="KP26" s="27"/>
      <c r="KQ26" s="27"/>
      <c r="KR26" s="27"/>
      <c r="KS26" s="27"/>
      <c r="KT26" s="27"/>
      <c r="KU26" s="27"/>
      <c r="KV26" s="27"/>
      <c r="KW26" s="27"/>
      <c r="KX26" s="27"/>
      <c r="KY26" s="27"/>
      <c r="KZ26" s="27"/>
      <c r="LA26" s="27"/>
      <c r="LB26" s="27"/>
      <c r="LC26" s="27"/>
      <c r="LD26" s="27"/>
      <c r="LE26" s="27"/>
      <c r="LF26" s="27"/>
      <c r="LG26" s="27"/>
      <c r="LH26" s="27"/>
      <c r="LI26" s="27"/>
      <c r="LJ26" s="27"/>
      <c r="LK26" s="27"/>
      <c r="LL26" s="27"/>
      <c r="LM26" s="27"/>
      <c r="LN26" s="27"/>
      <c r="LO26" s="27"/>
      <c r="LP26" s="27"/>
      <c r="LQ26" s="27"/>
      <c r="LR26" s="27"/>
      <c r="LS26" s="27"/>
      <c r="LT26" s="27"/>
      <c r="LU26" s="27"/>
      <c r="LV26" s="27"/>
      <c r="LW26" s="27"/>
      <c r="LX26" s="27"/>
      <c r="LY26" s="27"/>
      <c r="LZ26" s="27"/>
      <c r="MA26" s="27"/>
      <c r="MB26" s="27"/>
      <c r="MC26" s="27"/>
      <c r="MD26" s="27"/>
      <c r="ME26" s="27"/>
      <c r="MF26" s="27"/>
      <c r="MG26" s="27"/>
      <c r="MH26" s="27"/>
      <c r="MI26" s="27"/>
      <c r="MJ26" s="27"/>
      <c r="MK26" s="27"/>
      <c r="ML26" s="27"/>
      <c r="MM26" s="27"/>
      <c r="MN26" s="27"/>
      <c r="MO26" s="27"/>
      <c r="MP26" s="27"/>
      <c r="MQ26" s="27"/>
      <c r="MR26" s="27"/>
      <c r="MS26" s="27"/>
      <c r="MT26" s="27"/>
      <c r="MU26" s="27"/>
      <c r="MV26" s="27"/>
      <c r="MW26" s="27"/>
      <c r="MX26" s="27"/>
      <c r="MY26" s="27"/>
      <c r="MZ26" s="27"/>
      <c r="NA26" s="27"/>
      <c r="NB26" s="27"/>
      <c r="NC26" s="27"/>
      <c r="ND26" s="27"/>
      <c r="NE26" s="27"/>
      <c r="NF26" s="27"/>
      <c r="NG26" s="27"/>
      <c r="NH26" s="27"/>
      <c r="NI26" s="27"/>
      <c r="NJ26" s="27"/>
      <c r="NK26" s="27"/>
      <c r="NL26" s="27"/>
      <c r="NM26" s="27"/>
      <c r="NN26" s="27"/>
      <c r="NO26" s="27"/>
      <c r="NP26" s="27"/>
      <c r="NQ26" s="27"/>
      <c r="NR26" s="27"/>
      <c r="NS26" s="27"/>
      <c r="NT26" s="27"/>
      <c r="NU26" s="27"/>
      <c r="NV26" s="27"/>
      <c r="NW26" s="27"/>
      <c r="NX26" s="27"/>
      <c r="NY26" s="27"/>
      <c r="NZ26" s="27"/>
      <c r="OA26" s="27"/>
      <c r="OB26" s="27"/>
      <c r="OC26" s="27"/>
      <c r="OD26" s="27"/>
      <c r="OE26" s="27"/>
      <c r="OF26" s="27"/>
      <c r="OG26" s="27"/>
      <c r="OH26" s="27"/>
      <c r="OI26" s="27"/>
      <c r="OJ26" s="27"/>
      <c r="OK26" s="27"/>
      <c r="OL26" s="27"/>
      <c r="OM26" s="27"/>
      <c r="ON26" s="27"/>
      <c r="OO26" s="27"/>
      <c r="OP26" s="27"/>
      <c r="OQ26" s="27"/>
      <c r="OR26" s="27"/>
      <c r="OS26" s="27"/>
      <c r="OT26" s="27"/>
      <c r="OU26" s="27"/>
      <c r="OV26" s="27"/>
      <c r="OW26" s="27"/>
      <c r="OX26" s="27"/>
      <c r="OY26" s="27"/>
      <c r="OZ26" s="27"/>
      <c r="PA26" s="27"/>
      <c r="PB26" s="27"/>
      <c r="PC26" s="27"/>
      <c r="PD26" s="27"/>
      <c r="PE26" s="27"/>
      <c r="PF26" s="27"/>
      <c r="PG26" s="27"/>
      <c r="PH26" s="27"/>
      <c r="PI26" s="27"/>
      <c r="PJ26" s="27"/>
      <c r="PK26" s="27"/>
      <c r="PL26" s="27"/>
      <c r="PM26" s="27"/>
      <c r="PN26" s="27"/>
      <c r="PO26" s="27"/>
      <c r="PP26" s="27"/>
      <c r="PQ26" s="27"/>
      <c r="PR26" s="27"/>
      <c r="PS26" s="27"/>
      <c r="PT26" s="27"/>
      <c r="PU26" s="27"/>
      <c r="PV26" s="27"/>
      <c r="PW26" s="27"/>
      <c r="PX26" s="27"/>
      <c r="PY26" s="27"/>
      <c r="PZ26" s="27"/>
      <c r="QA26" s="27"/>
      <c r="QB26" s="27"/>
      <c r="QC26" s="27"/>
      <c r="QD26" s="27"/>
      <c r="QE26" s="27"/>
      <c r="QF26" s="27"/>
      <c r="QG26" s="27"/>
      <c r="QH26" s="27"/>
      <c r="QI26" s="27"/>
      <c r="QJ26" s="27"/>
      <c r="QK26" s="27"/>
      <c r="QL26" s="27"/>
      <c r="QM26" s="27"/>
      <c r="QN26" s="27"/>
      <c r="QO26" s="27"/>
      <c r="QP26" s="27"/>
      <c r="QQ26" s="27"/>
      <c r="QR26" s="27"/>
      <c r="QS26" s="27"/>
      <c r="QT26" s="27"/>
      <c r="QU26" s="27"/>
      <c r="QV26" s="27"/>
      <c r="QW26" s="27"/>
      <c r="QX26" s="27"/>
      <c r="QY26" s="27"/>
      <c r="QZ26" s="27"/>
      <c r="RA26" s="27"/>
      <c r="RB26" s="27"/>
      <c r="RC26" s="27"/>
      <c r="RD26" s="27"/>
      <c r="RE26" s="27"/>
      <c r="RF26" s="27"/>
      <c r="RG26" s="27"/>
      <c r="RH26" s="27"/>
      <c r="RI26" s="27"/>
      <c r="RJ26" s="27"/>
      <c r="RK26" s="27"/>
      <c r="RL26" s="27"/>
      <c r="RM26" s="27"/>
      <c r="RN26" s="27"/>
      <c r="RO26" s="27"/>
      <c r="RP26" s="27"/>
      <c r="RQ26" s="27"/>
      <c r="RR26" s="27"/>
      <c r="RS26" s="27"/>
      <c r="RT26" s="27"/>
      <c r="RU26" s="27"/>
      <c r="RV26" s="27"/>
      <c r="RW26" s="27"/>
      <c r="RX26" s="27"/>
      <c r="RY26" s="27"/>
      <c r="RZ26" s="27"/>
      <c r="SA26" s="27"/>
      <c r="SB26" s="27"/>
      <c r="SC26" s="27"/>
      <c r="SD26" s="27"/>
      <c r="SE26" s="27"/>
      <c r="SF26" s="27"/>
      <c r="SG26" s="27"/>
      <c r="SH26" s="27"/>
      <c r="SI26" s="27"/>
      <c r="SJ26" s="27"/>
      <c r="SK26" s="27"/>
      <c r="SL26" s="27"/>
      <c r="SM26" s="27"/>
      <c r="SN26" s="27"/>
      <c r="SO26" s="27"/>
      <c r="SP26" s="27"/>
      <c r="SQ26" s="27"/>
      <c r="SR26" s="27"/>
      <c r="SS26" s="27"/>
      <c r="ST26" s="27"/>
      <c r="SU26" s="27"/>
      <c r="SV26" s="27"/>
      <c r="SW26" s="27"/>
      <c r="SX26" s="27"/>
      <c r="SY26" s="27"/>
      <c r="SZ26" s="27"/>
      <c r="TA26" s="27"/>
      <c r="TB26" s="27"/>
      <c r="TC26" s="27"/>
      <c r="TD26" s="27"/>
      <c r="TE26" s="27"/>
      <c r="TF26" s="27"/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</row>
    <row r="27" spans="1:537" s="23" customFormat="1" ht="12">
      <c r="A27" s="24" t="s">
        <v>9</v>
      </c>
      <c r="B27" s="24" t="s">
        <v>45</v>
      </c>
      <c r="C27" s="25" t="s">
        <v>46</v>
      </c>
      <c r="D27" s="26">
        <v>415926</v>
      </c>
      <c r="E27" s="26">
        <v>757980</v>
      </c>
      <c r="F27" s="26">
        <v>789974</v>
      </c>
      <c r="G27" s="26">
        <f t="shared" si="2"/>
        <v>1963880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7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7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</row>
    <row r="28" spans="1:537" s="23" customFormat="1" ht="12">
      <c r="A28" s="24" t="s">
        <v>9</v>
      </c>
      <c r="B28" s="24" t="s">
        <v>47</v>
      </c>
      <c r="C28" s="25" t="s">
        <v>48</v>
      </c>
      <c r="D28" s="26">
        <v>688728</v>
      </c>
      <c r="E28" s="26">
        <v>6369972</v>
      </c>
      <c r="F28" s="26">
        <v>3155677</v>
      </c>
      <c r="G28" s="26">
        <f t="shared" si="2"/>
        <v>10214377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  <c r="KM28" s="27"/>
      <c r="KN28" s="27"/>
      <c r="KO28" s="27"/>
      <c r="KP28" s="27"/>
      <c r="KQ28" s="27"/>
      <c r="KR28" s="27"/>
      <c r="KS28" s="27"/>
      <c r="KT28" s="27"/>
      <c r="KU28" s="27"/>
      <c r="KV28" s="27"/>
      <c r="KW28" s="27"/>
      <c r="KX28" s="27"/>
      <c r="KY28" s="27"/>
      <c r="KZ28" s="27"/>
      <c r="LA28" s="27"/>
      <c r="LB28" s="27"/>
      <c r="LC28" s="27"/>
      <c r="LD28" s="27"/>
      <c r="LE28" s="27"/>
      <c r="LF28" s="27"/>
      <c r="LG28" s="27"/>
      <c r="LH28" s="27"/>
      <c r="LI28" s="27"/>
      <c r="LJ28" s="27"/>
      <c r="LK28" s="27"/>
      <c r="LL28" s="27"/>
      <c r="LM28" s="27"/>
      <c r="LN28" s="27"/>
      <c r="LO28" s="27"/>
      <c r="LP28" s="27"/>
      <c r="LQ28" s="27"/>
      <c r="LR28" s="27"/>
      <c r="LS28" s="27"/>
      <c r="LT28" s="27"/>
      <c r="LU28" s="27"/>
      <c r="LV28" s="27"/>
      <c r="LW28" s="27"/>
      <c r="LX28" s="27"/>
      <c r="LY28" s="27"/>
      <c r="LZ28" s="27"/>
      <c r="MA28" s="27"/>
      <c r="MB28" s="27"/>
      <c r="MC28" s="27"/>
      <c r="MD28" s="27"/>
      <c r="ME28" s="27"/>
      <c r="MF28" s="27"/>
      <c r="MG28" s="27"/>
      <c r="MH28" s="27"/>
      <c r="MI28" s="27"/>
      <c r="MJ28" s="27"/>
      <c r="MK28" s="27"/>
      <c r="ML28" s="27"/>
      <c r="MM28" s="27"/>
      <c r="MN28" s="27"/>
      <c r="MO28" s="27"/>
      <c r="MP28" s="27"/>
      <c r="MQ28" s="27"/>
      <c r="MR28" s="27"/>
      <c r="MS28" s="27"/>
      <c r="MT28" s="27"/>
      <c r="MU28" s="27"/>
      <c r="MV28" s="27"/>
      <c r="MW28" s="27"/>
      <c r="MX28" s="27"/>
      <c r="MY28" s="27"/>
      <c r="MZ28" s="27"/>
      <c r="NA28" s="27"/>
      <c r="NB28" s="27"/>
      <c r="NC28" s="27"/>
      <c r="ND28" s="27"/>
      <c r="NE28" s="27"/>
      <c r="NF28" s="27"/>
      <c r="NG28" s="27"/>
      <c r="NH28" s="27"/>
      <c r="NI28" s="27"/>
      <c r="NJ28" s="27"/>
      <c r="NK28" s="27"/>
      <c r="NL28" s="27"/>
      <c r="NM28" s="27"/>
      <c r="NN28" s="27"/>
      <c r="NO28" s="27"/>
      <c r="NP28" s="27"/>
      <c r="NQ28" s="27"/>
      <c r="NR28" s="27"/>
      <c r="NS28" s="27"/>
      <c r="NT28" s="27"/>
      <c r="NU28" s="27"/>
      <c r="NV28" s="27"/>
      <c r="NW28" s="27"/>
      <c r="NX28" s="27"/>
      <c r="NY28" s="27"/>
      <c r="NZ28" s="27"/>
      <c r="OA28" s="27"/>
      <c r="OB28" s="27"/>
      <c r="OC28" s="27"/>
      <c r="OD28" s="27"/>
      <c r="OE28" s="27"/>
      <c r="OF28" s="27"/>
      <c r="OG28" s="27"/>
      <c r="OH28" s="27"/>
      <c r="OI28" s="27"/>
      <c r="OJ28" s="27"/>
      <c r="OK28" s="27"/>
      <c r="OL28" s="27"/>
      <c r="OM28" s="27"/>
      <c r="ON28" s="27"/>
      <c r="OO28" s="27"/>
      <c r="OP28" s="27"/>
      <c r="OQ28" s="27"/>
      <c r="OR28" s="27"/>
      <c r="OS28" s="27"/>
      <c r="OT28" s="27"/>
      <c r="OU28" s="27"/>
      <c r="OV28" s="27"/>
      <c r="OW28" s="27"/>
      <c r="OX28" s="27"/>
      <c r="OY28" s="27"/>
      <c r="OZ28" s="27"/>
      <c r="PA28" s="27"/>
      <c r="PB28" s="27"/>
      <c r="PC28" s="27"/>
      <c r="PD28" s="27"/>
      <c r="PE28" s="27"/>
      <c r="PF28" s="27"/>
      <c r="PG28" s="27"/>
      <c r="PH28" s="27"/>
      <c r="PI28" s="27"/>
      <c r="PJ28" s="27"/>
      <c r="PK28" s="27"/>
      <c r="PL28" s="27"/>
      <c r="PM28" s="27"/>
      <c r="PN28" s="27"/>
      <c r="PO28" s="27"/>
      <c r="PP28" s="27"/>
      <c r="PQ28" s="27"/>
      <c r="PR28" s="27"/>
      <c r="PS28" s="27"/>
      <c r="PT28" s="27"/>
      <c r="PU28" s="27"/>
      <c r="PV28" s="27"/>
      <c r="PW28" s="27"/>
      <c r="PX28" s="27"/>
      <c r="PY28" s="27"/>
      <c r="PZ28" s="27"/>
      <c r="QA28" s="27"/>
      <c r="QB28" s="27"/>
      <c r="QC28" s="27"/>
      <c r="QD28" s="27"/>
      <c r="QE28" s="27"/>
      <c r="QF28" s="27"/>
      <c r="QG28" s="27"/>
      <c r="QH28" s="27"/>
      <c r="QI28" s="27"/>
      <c r="QJ28" s="27"/>
      <c r="QK28" s="27"/>
      <c r="QL28" s="27"/>
      <c r="QM28" s="27"/>
      <c r="QN28" s="27"/>
      <c r="QO28" s="27"/>
      <c r="QP28" s="27"/>
      <c r="QQ28" s="27"/>
      <c r="QR28" s="27"/>
      <c r="QS28" s="27"/>
      <c r="QT28" s="27"/>
      <c r="QU28" s="27"/>
      <c r="QV28" s="27"/>
      <c r="QW28" s="27"/>
      <c r="QX28" s="27"/>
      <c r="QY28" s="27"/>
      <c r="QZ28" s="27"/>
      <c r="RA28" s="27"/>
      <c r="RB28" s="27"/>
      <c r="RC28" s="27"/>
      <c r="RD28" s="27"/>
      <c r="RE28" s="27"/>
      <c r="RF28" s="27"/>
      <c r="RG28" s="27"/>
      <c r="RH28" s="27"/>
      <c r="RI28" s="27"/>
      <c r="RJ28" s="27"/>
      <c r="RK28" s="27"/>
      <c r="RL28" s="27"/>
      <c r="RM28" s="27"/>
      <c r="RN28" s="27"/>
      <c r="RO28" s="27"/>
      <c r="RP28" s="27"/>
      <c r="RQ28" s="27"/>
      <c r="RR28" s="27"/>
      <c r="RS28" s="27"/>
      <c r="RT28" s="27"/>
      <c r="RU28" s="27"/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7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</row>
    <row r="29" spans="1:537" s="23" customFormat="1" ht="12">
      <c r="A29" s="24" t="s">
        <v>9</v>
      </c>
      <c r="B29" s="24" t="s">
        <v>49</v>
      </c>
      <c r="C29" s="25" t="s">
        <v>50</v>
      </c>
      <c r="D29" s="26">
        <v>243159</v>
      </c>
      <c r="E29" s="26">
        <v>225034</v>
      </c>
      <c r="F29" s="26">
        <v>210928</v>
      </c>
      <c r="G29" s="26">
        <f t="shared" si="2"/>
        <v>679121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7"/>
      <c r="RT29" s="27"/>
      <c r="RU29" s="27"/>
      <c r="RV29" s="27"/>
      <c r="RW29" s="27"/>
      <c r="RX29" s="27"/>
      <c r="RY29" s="27"/>
      <c r="RZ29" s="27"/>
      <c r="SA29" s="27"/>
      <c r="SB29" s="27"/>
      <c r="SC29" s="27"/>
      <c r="SD29" s="27"/>
      <c r="SE29" s="27"/>
      <c r="SF29" s="27"/>
      <c r="SG29" s="27"/>
      <c r="SH29" s="27"/>
      <c r="SI29" s="27"/>
      <c r="SJ29" s="27"/>
      <c r="SK29" s="27"/>
      <c r="SL29" s="27"/>
      <c r="SM29" s="27"/>
      <c r="SN29" s="27"/>
      <c r="SO29" s="27"/>
      <c r="SP29" s="27"/>
      <c r="SQ29" s="27"/>
      <c r="SR29" s="27"/>
      <c r="SS29" s="27"/>
      <c r="ST29" s="27"/>
      <c r="SU29" s="27"/>
      <c r="SV29" s="27"/>
      <c r="SW29" s="27"/>
      <c r="SX29" s="27"/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</row>
    <row r="30" spans="1:7" s="27" customFormat="1" ht="12">
      <c r="A30" s="24" t="s">
        <v>9</v>
      </c>
      <c r="B30" s="24" t="s">
        <v>51</v>
      </c>
      <c r="C30" s="25" t="s">
        <v>52</v>
      </c>
      <c r="D30" s="26">
        <v>414765146</v>
      </c>
      <c r="E30" s="26">
        <v>232550610</v>
      </c>
      <c r="F30" s="26">
        <v>186102310</v>
      </c>
      <c r="G30" s="26">
        <f t="shared" si="2"/>
        <v>833418066</v>
      </c>
    </row>
    <row r="31" spans="1:7" s="27" customFormat="1" ht="12">
      <c r="A31" s="24" t="s">
        <v>9</v>
      </c>
      <c r="B31" s="24" t="s">
        <v>53</v>
      </c>
      <c r="C31" s="25" t="s">
        <v>54</v>
      </c>
      <c r="D31" s="26">
        <v>467587</v>
      </c>
      <c r="E31" s="26">
        <v>801936</v>
      </c>
      <c r="F31" s="26">
        <v>1640406</v>
      </c>
      <c r="G31" s="26">
        <f t="shared" si="2"/>
        <v>2909929</v>
      </c>
    </row>
    <row r="32" spans="1:537" s="23" customFormat="1" ht="12">
      <c r="A32" s="24" t="s">
        <v>9</v>
      </c>
      <c r="B32" s="24" t="s">
        <v>55</v>
      </c>
      <c r="C32" s="25" t="s">
        <v>56</v>
      </c>
      <c r="D32" s="26">
        <v>0</v>
      </c>
      <c r="E32" s="26">
        <v>108111</v>
      </c>
      <c r="F32" s="26">
        <v>270404</v>
      </c>
      <c r="G32" s="26">
        <f t="shared" si="2"/>
        <v>378515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  <c r="KM32" s="27"/>
      <c r="KN32" s="27"/>
      <c r="KO32" s="27"/>
      <c r="KP32" s="27"/>
      <c r="KQ32" s="27"/>
      <c r="KR32" s="27"/>
      <c r="KS32" s="27"/>
      <c r="KT32" s="27"/>
      <c r="KU32" s="27"/>
      <c r="KV32" s="27"/>
      <c r="KW32" s="27"/>
      <c r="KX32" s="27"/>
      <c r="KY32" s="27"/>
      <c r="KZ32" s="27"/>
      <c r="LA32" s="27"/>
      <c r="LB32" s="27"/>
      <c r="LC32" s="27"/>
      <c r="LD32" s="27"/>
      <c r="LE32" s="27"/>
      <c r="LF32" s="27"/>
      <c r="LG32" s="27"/>
      <c r="LH32" s="27"/>
      <c r="LI32" s="27"/>
      <c r="LJ32" s="27"/>
      <c r="LK32" s="27"/>
      <c r="LL32" s="27"/>
      <c r="LM32" s="27"/>
      <c r="LN32" s="27"/>
      <c r="LO32" s="27"/>
      <c r="LP32" s="27"/>
      <c r="LQ32" s="27"/>
      <c r="LR32" s="27"/>
      <c r="LS32" s="27"/>
      <c r="LT32" s="27"/>
      <c r="LU32" s="27"/>
      <c r="LV32" s="27"/>
      <c r="LW32" s="27"/>
      <c r="LX32" s="27"/>
      <c r="LY32" s="27"/>
      <c r="LZ32" s="27"/>
      <c r="MA32" s="27"/>
      <c r="MB32" s="27"/>
      <c r="MC32" s="27"/>
      <c r="MD32" s="27"/>
      <c r="ME32" s="27"/>
      <c r="MF32" s="27"/>
      <c r="MG32" s="27"/>
      <c r="MH32" s="27"/>
      <c r="MI32" s="27"/>
      <c r="MJ32" s="27"/>
      <c r="MK32" s="27"/>
      <c r="ML32" s="27"/>
      <c r="MM32" s="27"/>
      <c r="MN32" s="27"/>
      <c r="MO32" s="27"/>
      <c r="MP32" s="27"/>
      <c r="MQ32" s="27"/>
      <c r="MR32" s="27"/>
      <c r="MS32" s="27"/>
      <c r="MT32" s="27"/>
      <c r="MU32" s="27"/>
      <c r="MV32" s="27"/>
      <c r="MW32" s="27"/>
      <c r="MX32" s="27"/>
      <c r="MY32" s="27"/>
      <c r="MZ32" s="27"/>
      <c r="NA32" s="27"/>
      <c r="NB32" s="27"/>
      <c r="NC32" s="27"/>
      <c r="ND32" s="27"/>
      <c r="NE32" s="27"/>
      <c r="NF32" s="27"/>
      <c r="NG32" s="27"/>
      <c r="NH32" s="27"/>
      <c r="NI32" s="27"/>
      <c r="NJ32" s="27"/>
      <c r="NK32" s="27"/>
      <c r="NL32" s="27"/>
      <c r="NM32" s="27"/>
      <c r="NN32" s="27"/>
      <c r="NO32" s="27"/>
      <c r="NP32" s="27"/>
      <c r="NQ32" s="27"/>
      <c r="NR32" s="27"/>
      <c r="NS32" s="27"/>
      <c r="NT32" s="27"/>
      <c r="NU32" s="27"/>
      <c r="NV32" s="27"/>
      <c r="NW32" s="27"/>
      <c r="NX32" s="27"/>
      <c r="NY32" s="27"/>
      <c r="NZ32" s="27"/>
      <c r="OA32" s="27"/>
      <c r="OB32" s="27"/>
      <c r="OC32" s="27"/>
      <c r="OD32" s="27"/>
      <c r="OE32" s="27"/>
      <c r="OF32" s="27"/>
      <c r="OG32" s="27"/>
      <c r="OH32" s="27"/>
      <c r="OI32" s="27"/>
      <c r="OJ32" s="27"/>
      <c r="OK32" s="27"/>
      <c r="OL32" s="27"/>
      <c r="OM32" s="27"/>
      <c r="ON32" s="27"/>
      <c r="OO32" s="27"/>
      <c r="OP32" s="27"/>
      <c r="OQ32" s="27"/>
      <c r="OR32" s="27"/>
      <c r="OS32" s="27"/>
      <c r="OT32" s="27"/>
      <c r="OU32" s="27"/>
      <c r="OV32" s="27"/>
      <c r="OW32" s="27"/>
      <c r="OX32" s="27"/>
      <c r="OY32" s="27"/>
      <c r="OZ32" s="27"/>
      <c r="PA32" s="27"/>
      <c r="PB32" s="27"/>
      <c r="PC32" s="27"/>
      <c r="PD32" s="27"/>
      <c r="PE32" s="27"/>
      <c r="PF32" s="27"/>
      <c r="PG32" s="27"/>
      <c r="PH32" s="27"/>
      <c r="PI32" s="27"/>
      <c r="PJ32" s="27"/>
      <c r="PK32" s="27"/>
      <c r="PL32" s="27"/>
      <c r="PM32" s="27"/>
      <c r="PN32" s="27"/>
      <c r="PO32" s="27"/>
      <c r="PP32" s="27"/>
      <c r="PQ32" s="27"/>
      <c r="PR32" s="27"/>
      <c r="PS32" s="27"/>
      <c r="PT32" s="27"/>
      <c r="PU32" s="27"/>
      <c r="PV32" s="27"/>
      <c r="PW32" s="27"/>
      <c r="PX32" s="27"/>
      <c r="PY32" s="27"/>
      <c r="PZ32" s="27"/>
      <c r="QA32" s="27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7"/>
      <c r="QP32" s="27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7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7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</row>
    <row r="33" spans="1:537" s="23" customFormat="1" ht="12">
      <c r="A33" s="24" t="s">
        <v>9</v>
      </c>
      <c r="B33" s="24" t="s">
        <v>57</v>
      </c>
      <c r="C33" s="25" t="s">
        <v>58</v>
      </c>
      <c r="D33" s="26">
        <v>155716292</v>
      </c>
      <c r="E33" s="26">
        <v>72314494</v>
      </c>
      <c r="F33" s="26">
        <v>13332763</v>
      </c>
      <c r="G33" s="26">
        <f t="shared" si="2"/>
        <v>241363549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/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  <c r="LC33" s="27"/>
      <c r="LD33" s="27"/>
      <c r="LE33" s="27"/>
      <c r="LF33" s="27"/>
      <c r="LG33" s="27"/>
      <c r="LH33" s="27"/>
      <c r="LI33" s="27"/>
      <c r="LJ33" s="27"/>
      <c r="LK33" s="27"/>
      <c r="LL33" s="27"/>
      <c r="LM33" s="27"/>
      <c r="LN33" s="27"/>
      <c r="LO33" s="27"/>
      <c r="LP33" s="27"/>
      <c r="LQ33" s="27"/>
      <c r="LR33" s="27"/>
      <c r="LS33" s="27"/>
      <c r="LT33" s="27"/>
      <c r="LU33" s="27"/>
      <c r="LV33" s="27"/>
      <c r="LW33" s="27"/>
      <c r="LX33" s="27"/>
      <c r="LY33" s="27"/>
      <c r="LZ33" s="27"/>
      <c r="MA33" s="27"/>
      <c r="MB33" s="27"/>
      <c r="MC33" s="27"/>
      <c r="MD33" s="27"/>
      <c r="ME33" s="27"/>
      <c r="MF33" s="27"/>
      <c r="MG33" s="27"/>
      <c r="MH33" s="27"/>
      <c r="MI33" s="27"/>
      <c r="MJ33" s="27"/>
      <c r="MK33" s="27"/>
      <c r="ML33" s="27"/>
      <c r="MM33" s="27"/>
      <c r="MN33" s="27"/>
      <c r="MO33" s="27"/>
      <c r="MP33" s="27"/>
      <c r="MQ33" s="27"/>
      <c r="MR33" s="27"/>
      <c r="MS33" s="27"/>
      <c r="MT33" s="27"/>
      <c r="MU33" s="27"/>
      <c r="MV33" s="27"/>
      <c r="MW33" s="27"/>
      <c r="MX33" s="27"/>
      <c r="MY33" s="27"/>
      <c r="MZ33" s="27"/>
      <c r="NA33" s="27"/>
      <c r="NB33" s="27"/>
      <c r="NC33" s="27"/>
      <c r="ND33" s="27"/>
      <c r="NE33" s="27"/>
      <c r="NF33" s="27"/>
      <c r="NG33" s="27"/>
      <c r="NH33" s="27"/>
      <c r="NI33" s="27"/>
      <c r="NJ33" s="27"/>
      <c r="NK33" s="27"/>
      <c r="NL33" s="27"/>
      <c r="NM33" s="27"/>
      <c r="NN33" s="27"/>
      <c r="NO33" s="27"/>
      <c r="NP33" s="27"/>
      <c r="NQ33" s="27"/>
      <c r="NR33" s="27"/>
      <c r="NS33" s="27"/>
      <c r="NT33" s="27"/>
      <c r="NU33" s="27"/>
      <c r="NV33" s="27"/>
      <c r="NW33" s="27"/>
      <c r="NX33" s="27"/>
      <c r="NY33" s="27"/>
      <c r="NZ33" s="27"/>
      <c r="OA33" s="27"/>
      <c r="OB33" s="27"/>
      <c r="OC33" s="27"/>
      <c r="OD33" s="27"/>
      <c r="OE33" s="27"/>
      <c r="OF33" s="27"/>
      <c r="OG33" s="27"/>
      <c r="OH33" s="27"/>
      <c r="OI33" s="27"/>
      <c r="OJ33" s="27"/>
      <c r="OK33" s="27"/>
      <c r="OL33" s="27"/>
      <c r="OM33" s="27"/>
      <c r="ON33" s="27"/>
      <c r="OO33" s="27"/>
      <c r="OP33" s="27"/>
      <c r="OQ33" s="27"/>
      <c r="OR33" s="27"/>
      <c r="OS33" s="27"/>
      <c r="OT33" s="27"/>
      <c r="OU33" s="27"/>
      <c r="OV33" s="27"/>
      <c r="OW33" s="27"/>
      <c r="OX33" s="27"/>
      <c r="OY33" s="27"/>
      <c r="OZ33" s="27"/>
      <c r="PA33" s="27"/>
      <c r="PB33" s="27"/>
      <c r="PC33" s="27"/>
      <c r="PD33" s="27"/>
      <c r="PE33" s="27"/>
      <c r="PF33" s="27"/>
      <c r="PG33" s="27"/>
      <c r="PH33" s="27"/>
      <c r="PI33" s="27"/>
      <c r="PJ33" s="27"/>
      <c r="PK33" s="27"/>
      <c r="PL33" s="27"/>
      <c r="PM33" s="27"/>
      <c r="PN33" s="27"/>
      <c r="PO33" s="27"/>
      <c r="PP33" s="27"/>
      <c r="PQ33" s="27"/>
      <c r="PR33" s="27"/>
      <c r="PS33" s="27"/>
      <c r="PT33" s="27"/>
      <c r="PU33" s="27"/>
      <c r="PV33" s="27"/>
      <c r="PW33" s="27"/>
      <c r="PX33" s="27"/>
      <c r="PY33" s="27"/>
      <c r="PZ33" s="27"/>
      <c r="QA33" s="27"/>
      <c r="QB33" s="27"/>
      <c r="QC33" s="27"/>
      <c r="QD33" s="27"/>
      <c r="QE33" s="27"/>
      <c r="QF33" s="27"/>
      <c r="QG33" s="27"/>
      <c r="QH33" s="27"/>
      <c r="QI33" s="27"/>
      <c r="QJ33" s="27"/>
      <c r="QK33" s="27"/>
      <c r="QL33" s="27"/>
      <c r="QM33" s="27"/>
      <c r="QN33" s="27"/>
      <c r="QO33" s="27"/>
      <c r="QP33" s="27"/>
      <c r="QQ33" s="27"/>
      <c r="QR33" s="27"/>
      <c r="QS33" s="27"/>
      <c r="QT33" s="27"/>
      <c r="QU33" s="27"/>
      <c r="QV33" s="27"/>
      <c r="QW33" s="27"/>
      <c r="QX33" s="27"/>
      <c r="QY33" s="27"/>
      <c r="QZ33" s="27"/>
      <c r="RA33" s="27"/>
      <c r="RB33" s="27"/>
      <c r="RC33" s="27"/>
      <c r="RD33" s="27"/>
      <c r="RE33" s="27"/>
      <c r="RF33" s="27"/>
      <c r="RG33" s="27"/>
      <c r="RH33" s="27"/>
      <c r="RI33" s="27"/>
      <c r="RJ33" s="27"/>
      <c r="RK33" s="27"/>
      <c r="RL33" s="27"/>
      <c r="RM33" s="27"/>
      <c r="RN33" s="27"/>
      <c r="RO33" s="27"/>
      <c r="RP33" s="27"/>
      <c r="RQ33" s="27"/>
      <c r="RR33" s="27"/>
      <c r="RS33" s="27"/>
      <c r="RT33" s="27"/>
      <c r="RU33" s="27"/>
      <c r="RV33" s="27"/>
      <c r="RW33" s="27"/>
      <c r="RX33" s="27"/>
      <c r="RY33" s="27"/>
      <c r="RZ33" s="27"/>
      <c r="SA33" s="27"/>
      <c r="SB33" s="27"/>
      <c r="SC33" s="27"/>
      <c r="SD33" s="27"/>
      <c r="SE33" s="27"/>
      <c r="SF33" s="27"/>
      <c r="SG33" s="27"/>
      <c r="SH33" s="27"/>
      <c r="SI33" s="27"/>
      <c r="SJ33" s="27"/>
      <c r="SK33" s="27"/>
      <c r="SL33" s="27"/>
      <c r="SM33" s="27"/>
      <c r="SN33" s="27"/>
      <c r="SO33" s="27"/>
      <c r="SP33" s="27"/>
      <c r="SQ33" s="27"/>
      <c r="SR33" s="27"/>
      <c r="SS33" s="27"/>
      <c r="ST33" s="27"/>
      <c r="SU33" s="27"/>
      <c r="SV33" s="27"/>
      <c r="SW33" s="27"/>
      <c r="SX33" s="27"/>
      <c r="SY33" s="27"/>
      <c r="SZ33" s="27"/>
      <c r="TA33" s="27"/>
      <c r="TB33" s="27"/>
      <c r="TC33" s="27"/>
      <c r="TD33" s="27"/>
      <c r="TE33" s="27"/>
      <c r="TF33" s="27"/>
      <c r="TG33" s="27"/>
      <c r="TH33" s="27"/>
      <c r="TI33" s="27"/>
      <c r="TJ33" s="27"/>
      <c r="TK33" s="27"/>
      <c r="TL33" s="27"/>
      <c r="TM33" s="27"/>
      <c r="TN33" s="27"/>
      <c r="TO33" s="27"/>
      <c r="TP33" s="27"/>
      <c r="TQ33" s="27"/>
    </row>
    <row r="34" spans="1:7" s="27" customFormat="1" ht="12">
      <c r="A34" s="24" t="s">
        <v>9</v>
      </c>
      <c r="B34" s="24">
        <v>4313001</v>
      </c>
      <c r="C34" s="25" t="s">
        <v>59</v>
      </c>
      <c r="D34" s="26">
        <v>60721815</v>
      </c>
      <c r="E34" s="26">
        <v>51608410</v>
      </c>
      <c r="F34" s="26">
        <v>19237859</v>
      </c>
      <c r="G34" s="26">
        <f t="shared" si="2"/>
        <v>131568084</v>
      </c>
    </row>
    <row r="35" spans="1:7" s="27" customFormat="1" ht="12">
      <c r="A35" s="24" t="s">
        <v>9</v>
      </c>
      <c r="B35" s="24">
        <v>4314001</v>
      </c>
      <c r="C35" s="25" t="s">
        <v>60</v>
      </c>
      <c r="D35" s="26">
        <v>529074</v>
      </c>
      <c r="E35" s="26">
        <v>1243242</v>
      </c>
      <c r="F35" s="26">
        <v>38016</v>
      </c>
      <c r="G35" s="26">
        <f t="shared" si="2"/>
        <v>1810332</v>
      </c>
    </row>
    <row r="36" spans="1:7" s="27" customFormat="1" ht="12">
      <c r="A36" s="24" t="s">
        <v>9</v>
      </c>
      <c r="B36" s="24" t="s">
        <v>61</v>
      </c>
      <c r="C36" s="25" t="s">
        <v>62</v>
      </c>
      <c r="D36" s="26">
        <v>940185</v>
      </c>
      <c r="E36" s="26">
        <v>819679</v>
      </c>
      <c r="F36" s="26">
        <v>935140</v>
      </c>
      <c r="G36" s="26">
        <f t="shared" si="2"/>
        <v>2695004</v>
      </c>
    </row>
    <row r="37" spans="1:7" s="31" customFormat="1" ht="13">
      <c r="A37" s="30"/>
      <c r="B37" s="30"/>
      <c r="C37" s="43" t="s">
        <v>63</v>
      </c>
      <c r="D37" s="42">
        <f t="shared" si="11" ref="D37:F37">D38</f>
        <v>1393326</v>
      </c>
      <c r="E37" s="42">
        <f t="shared" si="11"/>
        <v>1393326</v>
      </c>
      <c r="F37" s="42">
        <f t="shared" si="11"/>
        <v>0</v>
      </c>
      <c r="G37" s="42">
        <f t="shared" si="2"/>
        <v>2786652</v>
      </c>
    </row>
    <row r="38" spans="1:7" s="27" customFormat="1" ht="12">
      <c r="A38" s="24" t="s">
        <v>9</v>
      </c>
      <c r="B38" s="24">
        <v>4410001</v>
      </c>
      <c r="C38" s="25" t="s">
        <v>64</v>
      </c>
      <c r="D38" s="26">
        <v>1393326</v>
      </c>
      <c r="E38" s="26">
        <v>1393326</v>
      </c>
      <c r="F38" s="26">
        <v>0</v>
      </c>
      <c r="G38" s="26">
        <f t="shared" si="2"/>
        <v>2786652</v>
      </c>
    </row>
    <row r="39" spans="1:537" s="17" customFormat="1" ht="13">
      <c r="A39" s="44"/>
      <c r="B39" s="45"/>
      <c r="C39" s="46" t="s">
        <v>65</v>
      </c>
      <c r="D39" s="42">
        <f t="shared" si="12" ref="D39:F39">SUM(D40:D43)</f>
        <v>4493898</v>
      </c>
      <c r="E39" s="42">
        <f t="shared" si="12"/>
        <v>5353678</v>
      </c>
      <c r="F39" s="42">
        <f t="shared" si="12"/>
        <v>5847389</v>
      </c>
      <c r="G39" s="42">
        <f t="shared" si="2"/>
        <v>15694965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</row>
    <row r="40" spans="1:537" s="23" customFormat="1" ht="12">
      <c r="A40" s="24" t="s">
        <v>9</v>
      </c>
      <c r="B40" s="24" t="s">
        <v>66</v>
      </c>
      <c r="C40" s="25" t="s">
        <v>67</v>
      </c>
      <c r="D40" s="26">
        <v>2900055</v>
      </c>
      <c r="E40" s="26">
        <v>3437077</v>
      </c>
      <c r="F40" s="26">
        <v>3459042</v>
      </c>
      <c r="G40" s="26">
        <f t="shared" si="2"/>
        <v>9796174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</row>
    <row r="41" spans="1:537" s="23" customFormat="1" ht="12">
      <c r="A41" s="24" t="s">
        <v>9</v>
      </c>
      <c r="B41" s="24" t="s">
        <v>68</v>
      </c>
      <c r="C41" s="25" t="s">
        <v>69</v>
      </c>
      <c r="D41" s="26">
        <v>1550688</v>
      </c>
      <c r="E41" s="26">
        <v>1873697</v>
      </c>
      <c r="F41" s="26">
        <v>2340479</v>
      </c>
      <c r="G41" s="26">
        <f t="shared" si="2"/>
        <v>5764864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</row>
    <row r="42" spans="1:537" s="23" customFormat="1" ht="12">
      <c r="A42" s="24" t="s">
        <v>9</v>
      </c>
      <c r="B42" s="24" t="s">
        <v>70</v>
      </c>
      <c r="C42" s="25" t="s">
        <v>71</v>
      </c>
      <c r="D42" s="26">
        <v>12237</v>
      </c>
      <c r="E42" s="26">
        <v>26777</v>
      </c>
      <c r="F42" s="26">
        <v>40257</v>
      </c>
      <c r="G42" s="26">
        <f t="shared" si="2"/>
        <v>79271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</row>
    <row r="43" spans="1:537" s="23" customFormat="1" ht="12">
      <c r="A43" s="24" t="s">
        <v>9</v>
      </c>
      <c r="B43" s="24" t="s">
        <v>72</v>
      </c>
      <c r="C43" s="25" t="s">
        <v>73</v>
      </c>
      <c r="D43" s="26">
        <v>30918</v>
      </c>
      <c r="E43" s="26">
        <v>16127</v>
      </c>
      <c r="F43" s="26">
        <v>7611</v>
      </c>
      <c r="G43" s="26">
        <f t="shared" si="2"/>
        <v>54656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</row>
    <row r="44" spans="1:537" s="12" customFormat="1" ht="13">
      <c r="A44" s="13"/>
      <c r="B44" s="13"/>
      <c r="C44" s="14" t="s">
        <v>74</v>
      </c>
      <c r="D44" s="15">
        <f>SUM(D45)</f>
        <v>54640215</v>
      </c>
      <c r="E44" s="15">
        <f>SUM(E45)</f>
        <v>52203493</v>
      </c>
      <c r="F44" s="15">
        <f>SUM(F45)</f>
        <v>56761436</v>
      </c>
      <c r="G44" s="15">
        <f t="shared" si="2"/>
        <v>163605144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  <c r="IW44" s="16"/>
      <c r="IX44" s="16"/>
      <c r="IY44" s="16"/>
      <c r="IZ44" s="16"/>
      <c r="JA44" s="16"/>
      <c r="JB44" s="16"/>
      <c r="JC44" s="16"/>
      <c r="JD44" s="16"/>
      <c r="JE44" s="16"/>
      <c r="JF44" s="16"/>
      <c r="JG44" s="16"/>
      <c r="JH44" s="16"/>
      <c r="JI44" s="16"/>
      <c r="JJ44" s="16"/>
      <c r="JK44" s="16"/>
      <c r="JL44" s="16"/>
      <c r="JM44" s="16"/>
      <c r="JN44" s="16"/>
      <c r="JO44" s="16"/>
      <c r="JP44" s="16"/>
      <c r="JQ44" s="16"/>
      <c r="JR44" s="16"/>
      <c r="JS44" s="16"/>
      <c r="JT44" s="16"/>
      <c r="JU44" s="16"/>
      <c r="JV44" s="16"/>
      <c r="JW44" s="16"/>
      <c r="JX44" s="16"/>
      <c r="JY44" s="16"/>
      <c r="JZ44" s="16"/>
      <c r="KA44" s="16"/>
      <c r="KB44" s="16"/>
      <c r="KC44" s="16"/>
      <c r="KD44" s="16"/>
      <c r="KE44" s="16"/>
      <c r="KF44" s="16"/>
      <c r="KG44" s="16"/>
      <c r="KH44" s="16"/>
      <c r="KI44" s="16"/>
      <c r="KJ44" s="16"/>
      <c r="KK44" s="16"/>
      <c r="KL44" s="16"/>
      <c r="KM44" s="16"/>
      <c r="KN44" s="16"/>
      <c r="KO44" s="16"/>
      <c r="KP44" s="16"/>
      <c r="KQ44" s="16"/>
      <c r="KR44" s="16"/>
      <c r="KS44" s="16"/>
      <c r="KT44" s="16"/>
      <c r="KU44" s="16"/>
      <c r="KV44" s="16"/>
      <c r="KW44" s="16"/>
      <c r="KX44" s="16"/>
      <c r="KY44" s="16"/>
      <c r="KZ44" s="16"/>
      <c r="LA44" s="16"/>
      <c r="LB44" s="16"/>
      <c r="LC44" s="16"/>
      <c r="LD44" s="16"/>
      <c r="LE44" s="16"/>
      <c r="LF44" s="16"/>
      <c r="LG44" s="16"/>
      <c r="LH44" s="16"/>
      <c r="LI44" s="16"/>
      <c r="LJ44" s="16"/>
      <c r="LK44" s="16"/>
      <c r="LL44" s="16"/>
      <c r="LM44" s="16"/>
      <c r="LN44" s="16"/>
      <c r="LO44" s="16"/>
      <c r="LP44" s="16"/>
      <c r="LQ44" s="16"/>
      <c r="LR44" s="16"/>
      <c r="LS44" s="16"/>
      <c r="LT44" s="16"/>
      <c r="LU44" s="16"/>
      <c r="LV44" s="16"/>
      <c r="LW44" s="16"/>
      <c r="LX44" s="16"/>
      <c r="LY44" s="16"/>
      <c r="LZ44" s="16"/>
      <c r="MA44" s="16"/>
      <c r="MB44" s="16"/>
      <c r="MC44" s="16"/>
      <c r="MD44" s="16"/>
      <c r="ME44" s="16"/>
      <c r="MF44" s="16"/>
      <c r="MG44" s="16"/>
      <c r="MH44" s="16"/>
      <c r="MI44" s="16"/>
      <c r="MJ44" s="16"/>
      <c r="MK44" s="16"/>
      <c r="ML44" s="16"/>
      <c r="MM44" s="16"/>
      <c r="MN44" s="16"/>
      <c r="MO44" s="16"/>
      <c r="MP44" s="16"/>
      <c r="MQ44" s="16"/>
      <c r="MR44" s="16"/>
      <c r="MS44" s="16"/>
      <c r="MT44" s="16"/>
      <c r="MU44" s="16"/>
      <c r="MV44" s="16"/>
      <c r="MW44" s="16"/>
      <c r="MX44" s="16"/>
      <c r="MY44" s="16"/>
      <c r="MZ44" s="16"/>
      <c r="NA44" s="16"/>
      <c r="NB44" s="16"/>
      <c r="NC44" s="16"/>
      <c r="ND44" s="16"/>
      <c r="NE44" s="16"/>
      <c r="NF44" s="16"/>
      <c r="NG44" s="16"/>
      <c r="NH44" s="16"/>
      <c r="NI44" s="16"/>
      <c r="NJ44" s="16"/>
      <c r="NK44" s="16"/>
      <c r="NL44" s="16"/>
      <c r="NM44" s="16"/>
      <c r="NN44" s="16"/>
      <c r="NO44" s="16"/>
      <c r="NP44" s="16"/>
      <c r="NQ44" s="16"/>
      <c r="NR44" s="16"/>
      <c r="NS44" s="16"/>
      <c r="NT44" s="16"/>
      <c r="NU44" s="16"/>
      <c r="NV44" s="16"/>
      <c r="NW44" s="16"/>
      <c r="NX44" s="16"/>
      <c r="NY44" s="16"/>
      <c r="NZ44" s="16"/>
      <c r="OA44" s="16"/>
      <c r="OB44" s="16"/>
      <c r="OC44" s="16"/>
      <c r="OD44" s="16"/>
      <c r="OE44" s="16"/>
      <c r="OF44" s="16"/>
      <c r="OG44" s="16"/>
      <c r="OH44" s="16"/>
      <c r="OI44" s="16"/>
      <c r="OJ44" s="16"/>
      <c r="OK44" s="16"/>
      <c r="OL44" s="16"/>
      <c r="OM44" s="16"/>
      <c r="ON44" s="16"/>
      <c r="OO44" s="16"/>
      <c r="OP44" s="16"/>
      <c r="OQ44" s="16"/>
      <c r="OR44" s="16"/>
      <c r="OS44" s="16"/>
      <c r="OT44" s="16"/>
      <c r="OU44" s="16"/>
      <c r="OV44" s="16"/>
      <c r="OW44" s="16"/>
      <c r="OX44" s="16"/>
      <c r="OY44" s="16"/>
      <c r="OZ44" s="16"/>
      <c r="PA44" s="16"/>
      <c r="PB44" s="16"/>
      <c r="PC44" s="16"/>
      <c r="PD44" s="16"/>
      <c r="PE44" s="16"/>
      <c r="PF44" s="16"/>
      <c r="PG44" s="16"/>
      <c r="PH44" s="16"/>
      <c r="PI44" s="16"/>
      <c r="PJ44" s="16"/>
      <c r="PK44" s="16"/>
      <c r="PL44" s="16"/>
      <c r="PM44" s="16"/>
      <c r="PN44" s="16"/>
      <c r="PO44" s="16"/>
      <c r="PP44" s="16"/>
      <c r="PQ44" s="16"/>
      <c r="PR44" s="16"/>
      <c r="PS44" s="16"/>
      <c r="PT44" s="16"/>
      <c r="PU44" s="16"/>
      <c r="PV44" s="16"/>
      <c r="PW44" s="16"/>
      <c r="PX44" s="16"/>
      <c r="PY44" s="16"/>
      <c r="PZ44" s="16"/>
      <c r="QA44" s="16"/>
      <c r="QB44" s="16"/>
      <c r="QC44" s="16"/>
      <c r="QD44" s="16"/>
      <c r="QE44" s="16"/>
      <c r="QF44" s="16"/>
      <c r="QG44" s="16"/>
      <c r="QH44" s="16"/>
      <c r="QI44" s="16"/>
      <c r="QJ44" s="16"/>
      <c r="QK44" s="16"/>
      <c r="QL44" s="16"/>
      <c r="QM44" s="16"/>
      <c r="QN44" s="16"/>
      <c r="QO44" s="16"/>
      <c r="QP44" s="16"/>
      <c r="QQ44" s="16"/>
      <c r="QR44" s="16"/>
      <c r="QS44" s="16"/>
      <c r="QT44" s="16"/>
      <c r="QU44" s="16"/>
      <c r="QV44" s="16"/>
      <c r="QW44" s="16"/>
      <c r="QX44" s="16"/>
      <c r="QY44" s="16"/>
      <c r="QZ44" s="16"/>
      <c r="RA44" s="16"/>
      <c r="RB44" s="16"/>
      <c r="RC44" s="16"/>
      <c r="RD44" s="16"/>
      <c r="RE44" s="16"/>
      <c r="RF44" s="16"/>
      <c r="RG44" s="16"/>
      <c r="RH44" s="16"/>
      <c r="RI44" s="16"/>
      <c r="RJ44" s="16"/>
      <c r="RK44" s="16"/>
      <c r="RL44" s="16"/>
      <c r="RM44" s="16"/>
      <c r="RN44" s="16"/>
      <c r="RO44" s="16"/>
      <c r="RP44" s="16"/>
      <c r="RQ44" s="16"/>
      <c r="RR44" s="16"/>
      <c r="RS44" s="16"/>
      <c r="RT44" s="16"/>
      <c r="RU44" s="16"/>
      <c r="RV44" s="16"/>
      <c r="RW44" s="16"/>
      <c r="RX44" s="16"/>
      <c r="RY44" s="16"/>
      <c r="RZ44" s="16"/>
      <c r="SA44" s="16"/>
      <c r="SB44" s="16"/>
      <c r="SC44" s="16"/>
      <c r="SD44" s="16"/>
      <c r="SE44" s="16"/>
      <c r="SF44" s="16"/>
      <c r="SG44" s="16"/>
      <c r="SH44" s="16"/>
      <c r="SI44" s="16"/>
      <c r="SJ44" s="16"/>
      <c r="SK44" s="16"/>
      <c r="SL44" s="16"/>
      <c r="SM44" s="16"/>
      <c r="SN44" s="16"/>
      <c r="SO44" s="16"/>
      <c r="SP44" s="16"/>
      <c r="SQ44" s="16"/>
      <c r="SR44" s="16"/>
      <c r="SS44" s="16"/>
      <c r="ST44" s="16"/>
      <c r="SU44" s="16"/>
      <c r="SV44" s="16"/>
      <c r="SW44" s="16"/>
      <c r="SX44" s="16"/>
      <c r="SY44" s="16"/>
      <c r="SZ44" s="16"/>
      <c r="TA44" s="16"/>
      <c r="TB44" s="16"/>
      <c r="TC44" s="16"/>
      <c r="TD44" s="16"/>
      <c r="TE44" s="16"/>
      <c r="TF44" s="16"/>
      <c r="TG44" s="16"/>
      <c r="TH44" s="16"/>
      <c r="TI44" s="16"/>
      <c r="TJ44" s="16"/>
      <c r="TK44" s="16"/>
      <c r="TL44" s="16"/>
      <c r="TM44" s="16"/>
      <c r="TN44" s="16"/>
      <c r="TO44" s="16"/>
      <c r="TP44" s="16"/>
      <c r="TQ44" s="16"/>
    </row>
    <row r="45" spans="1:537" s="17" customFormat="1" ht="13">
      <c r="A45" s="45"/>
      <c r="B45" s="45"/>
      <c r="C45" s="46" t="s">
        <v>75</v>
      </c>
      <c r="D45" s="21">
        <f t="shared" si="13" ref="D45:F45">SUM(D46:D49)</f>
        <v>54640215</v>
      </c>
      <c r="E45" s="21">
        <f t="shared" si="13"/>
        <v>52203493</v>
      </c>
      <c r="F45" s="21">
        <f t="shared" si="13"/>
        <v>56761436</v>
      </c>
      <c r="G45" s="21">
        <f t="shared" si="2"/>
        <v>163605144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</row>
    <row r="46" spans="1:7" s="27" customFormat="1" ht="12">
      <c r="A46" s="24" t="s">
        <v>76</v>
      </c>
      <c r="B46" s="24" t="s">
        <v>77</v>
      </c>
      <c r="C46" s="25" t="s">
        <v>78</v>
      </c>
      <c r="D46" s="26">
        <v>36438409</v>
      </c>
      <c r="E46" s="26">
        <v>34215339</v>
      </c>
      <c r="F46" s="26">
        <v>41320311</v>
      </c>
      <c r="G46" s="26">
        <f t="shared" si="2"/>
        <v>111974059</v>
      </c>
    </row>
    <row r="47" spans="1:7" s="27" customFormat="1" ht="12">
      <c r="A47" s="24" t="s">
        <v>76</v>
      </c>
      <c r="B47" s="24" t="s">
        <v>79</v>
      </c>
      <c r="C47" s="25" t="s">
        <v>80</v>
      </c>
      <c r="D47" s="26">
        <v>10127498</v>
      </c>
      <c r="E47" s="26">
        <v>9755276</v>
      </c>
      <c r="F47" s="26">
        <v>7793036</v>
      </c>
      <c r="G47" s="26">
        <f t="shared" si="2"/>
        <v>27675810</v>
      </c>
    </row>
    <row r="48" spans="1:7" s="27" customFormat="1" ht="12">
      <c r="A48" s="24" t="s">
        <v>9</v>
      </c>
      <c r="B48" s="24">
        <v>5111001</v>
      </c>
      <c r="C48" s="25" t="s">
        <v>81</v>
      </c>
      <c r="D48" s="26">
        <v>367815</v>
      </c>
      <c r="E48" s="26">
        <v>264632</v>
      </c>
      <c r="F48" s="26">
        <v>620890</v>
      </c>
      <c r="G48" s="26">
        <f t="shared" si="2"/>
        <v>1253337</v>
      </c>
    </row>
    <row r="49" spans="1:537" s="23" customFormat="1" ht="12">
      <c r="A49" s="24" t="s">
        <v>76</v>
      </c>
      <c r="B49" s="24">
        <v>5112002</v>
      </c>
      <c r="C49" s="25" t="s">
        <v>82</v>
      </c>
      <c r="D49" s="26">
        <v>7706493</v>
      </c>
      <c r="E49" s="26">
        <v>7968246</v>
      </c>
      <c r="F49" s="26">
        <v>7027199</v>
      </c>
      <c r="G49" s="26">
        <f t="shared" si="2"/>
        <v>22701938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  <c r="QU49" s="27"/>
      <c r="QV49" s="27"/>
      <c r="QW49" s="27"/>
      <c r="QX49" s="27"/>
      <c r="QY49" s="27"/>
      <c r="QZ49" s="27"/>
      <c r="RA49" s="27"/>
      <c r="RB49" s="27"/>
      <c r="RC49" s="27"/>
      <c r="RD49" s="27"/>
      <c r="RE49" s="27"/>
      <c r="RF49" s="27"/>
      <c r="RG49" s="27"/>
      <c r="RH49" s="27"/>
      <c r="RI49" s="27"/>
      <c r="RJ49" s="27"/>
      <c r="RK49" s="27"/>
      <c r="RL49" s="27"/>
      <c r="RM49" s="27"/>
      <c r="RN49" s="27"/>
      <c r="RO49" s="27"/>
      <c r="RP49" s="27"/>
      <c r="RQ49" s="27"/>
      <c r="RR49" s="27"/>
      <c r="RS49" s="27"/>
      <c r="RT49" s="27"/>
      <c r="RU49" s="27"/>
      <c r="RV49" s="27"/>
      <c r="RW49" s="27"/>
      <c r="RX49" s="27"/>
      <c r="RY49" s="27"/>
      <c r="RZ49" s="27"/>
      <c r="SA49" s="27"/>
      <c r="SB49" s="27"/>
      <c r="SC49" s="27"/>
      <c r="SD49" s="27"/>
      <c r="SE49" s="27"/>
      <c r="SF49" s="27"/>
      <c r="SG49" s="27"/>
      <c r="SH49" s="27"/>
      <c r="SI49" s="27"/>
      <c r="SJ49" s="27"/>
      <c r="SK49" s="27"/>
      <c r="SL49" s="27"/>
      <c r="SM49" s="27"/>
      <c r="SN49" s="27"/>
      <c r="SO49" s="27"/>
      <c r="SP49" s="27"/>
      <c r="SQ49" s="27"/>
      <c r="SR49" s="27"/>
      <c r="SS49" s="27"/>
      <c r="ST49" s="27"/>
      <c r="SU49" s="27"/>
      <c r="SV49" s="27"/>
      <c r="SW49" s="27"/>
      <c r="SX49" s="27"/>
      <c r="SY49" s="27"/>
      <c r="SZ49" s="27"/>
      <c r="TA49" s="27"/>
      <c r="TB49" s="27"/>
      <c r="TC49" s="27"/>
      <c r="TD49" s="27"/>
      <c r="TE49" s="27"/>
      <c r="TF49" s="27"/>
      <c r="TG49" s="27"/>
      <c r="TH49" s="27"/>
      <c r="TI49" s="27"/>
      <c r="TJ49" s="27"/>
      <c r="TK49" s="27"/>
      <c r="TL49" s="27"/>
      <c r="TM49" s="27"/>
      <c r="TN49" s="27"/>
      <c r="TO49" s="27"/>
      <c r="TP49" s="27"/>
      <c r="TQ49" s="27"/>
    </row>
    <row r="50" spans="1:537" s="12" customFormat="1" ht="13">
      <c r="A50" s="13"/>
      <c r="B50" s="13"/>
      <c r="C50" s="14" t="s">
        <v>83</v>
      </c>
      <c r="D50" s="15">
        <f>D51</f>
        <v>678461847</v>
      </c>
      <c r="E50" s="15">
        <f>E51</f>
        <v>25060889</v>
      </c>
      <c r="F50" s="15">
        <f>F51</f>
        <v>26776518</v>
      </c>
      <c r="G50" s="15">
        <f t="shared" si="2"/>
        <v>730299254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  <c r="PQ50" s="16"/>
      <c r="PR50" s="16"/>
      <c r="PS50" s="16"/>
      <c r="PT50" s="16"/>
      <c r="PU50" s="16"/>
      <c r="PV50" s="16"/>
      <c r="PW50" s="16"/>
      <c r="PX50" s="16"/>
      <c r="PY50" s="16"/>
      <c r="PZ50" s="16"/>
      <c r="QA50" s="16"/>
      <c r="QB50" s="16"/>
      <c r="QC50" s="16"/>
      <c r="QD50" s="16"/>
      <c r="QE50" s="16"/>
      <c r="QF50" s="16"/>
      <c r="QG50" s="16"/>
      <c r="QH50" s="16"/>
      <c r="QI50" s="16"/>
      <c r="QJ50" s="16"/>
      <c r="QK50" s="16"/>
      <c r="QL50" s="16"/>
      <c r="QM50" s="16"/>
      <c r="QN50" s="16"/>
      <c r="QO50" s="16"/>
      <c r="QP50" s="16"/>
      <c r="QQ50" s="16"/>
      <c r="QR50" s="16"/>
      <c r="QS50" s="16"/>
      <c r="QT50" s="16"/>
      <c r="QU50" s="16"/>
      <c r="QV50" s="16"/>
      <c r="QW50" s="16"/>
      <c r="QX50" s="16"/>
      <c r="QY50" s="16"/>
      <c r="QZ50" s="16"/>
      <c r="RA50" s="16"/>
      <c r="RB50" s="16"/>
      <c r="RC50" s="16"/>
      <c r="RD50" s="16"/>
      <c r="RE50" s="16"/>
      <c r="RF50" s="16"/>
      <c r="RG50" s="16"/>
      <c r="RH50" s="16"/>
      <c r="RI50" s="16"/>
      <c r="RJ50" s="16"/>
      <c r="RK50" s="16"/>
      <c r="RL50" s="16"/>
      <c r="RM50" s="16"/>
      <c r="RN50" s="16"/>
      <c r="RO50" s="16"/>
      <c r="RP50" s="16"/>
      <c r="RQ50" s="16"/>
      <c r="RR50" s="16"/>
      <c r="RS50" s="16"/>
      <c r="RT50" s="16"/>
      <c r="RU50" s="16"/>
      <c r="RV50" s="16"/>
      <c r="RW50" s="16"/>
      <c r="RX50" s="16"/>
      <c r="RY50" s="16"/>
      <c r="RZ50" s="16"/>
      <c r="SA50" s="16"/>
      <c r="SB50" s="16"/>
      <c r="SC50" s="16"/>
      <c r="SD50" s="16"/>
      <c r="SE50" s="16"/>
      <c r="SF50" s="16"/>
      <c r="SG50" s="16"/>
      <c r="SH50" s="16"/>
      <c r="SI50" s="16"/>
      <c r="SJ50" s="16"/>
      <c r="SK50" s="16"/>
      <c r="SL50" s="16"/>
      <c r="SM50" s="16"/>
      <c r="SN50" s="16"/>
      <c r="SO50" s="16"/>
      <c r="SP50" s="16"/>
      <c r="SQ50" s="16"/>
      <c r="SR50" s="16"/>
      <c r="SS50" s="16"/>
      <c r="ST50" s="16"/>
      <c r="SU50" s="16"/>
      <c r="SV50" s="16"/>
      <c r="SW50" s="16"/>
      <c r="SX50" s="16"/>
      <c r="SY50" s="16"/>
      <c r="SZ50" s="16"/>
      <c r="TA50" s="16"/>
      <c r="TB50" s="16"/>
      <c r="TC50" s="16"/>
      <c r="TD50" s="16"/>
      <c r="TE50" s="16"/>
      <c r="TF50" s="16"/>
      <c r="TG50" s="16"/>
      <c r="TH50" s="16"/>
      <c r="TI50" s="16"/>
      <c r="TJ50" s="16"/>
      <c r="TK50" s="16"/>
      <c r="TL50" s="16"/>
      <c r="TM50" s="16"/>
      <c r="TN50" s="16"/>
      <c r="TO50" s="16"/>
      <c r="TP50" s="16"/>
      <c r="TQ50" s="16"/>
    </row>
    <row r="51" spans="1:537" s="17" customFormat="1" ht="13">
      <c r="A51" s="45"/>
      <c r="B51" s="45"/>
      <c r="C51" s="46" t="s">
        <v>84</v>
      </c>
      <c r="D51" s="21">
        <f t="shared" si="14" ref="D51:E51">D52+D60</f>
        <v>678461847</v>
      </c>
      <c r="E51" s="21">
        <f t="shared" si="14"/>
        <v>25060889</v>
      </c>
      <c r="F51" s="21">
        <f>F52+F60</f>
        <v>26776518</v>
      </c>
      <c r="G51" s="21">
        <f t="shared" si="2"/>
        <v>730299254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</row>
    <row r="52" spans="1:537" s="29" customFormat="1" ht="12">
      <c r="A52" s="47"/>
      <c r="B52" s="47"/>
      <c r="C52" s="48" t="s">
        <v>85</v>
      </c>
      <c r="D52" s="49">
        <f>SUM(D53:D56)</f>
        <v>678359572</v>
      </c>
      <c r="E52" s="49">
        <f>SUM(E53:E56)</f>
        <v>24978234</v>
      </c>
      <c r="F52" s="49">
        <f>SUM(F53:F56)</f>
        <v>26726110</v>
      </c>
      <c r="G52" s="49">
        <f t="shared" si="2"/>
        <v>730063916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  <c r="IU52" s="31"/>
      <c r="IV52" s="31"/>
      <c r="IW52" s="31"/>
      <c r="IX52" s="31"/>
      <c r="IY52" s="31"/>
      <c r="IZ52" s="31"/>
      <c r="JA52" s="31"/>
      <c r="JB52" s="31"/>
      <c r="JC52" s="31"/>
      <c r="JD52" s="31"/>
      <c r="JE52" s="31"/>
      <c r="JF52" s="31"/>
      <c r="JG52" s="31"/>
      <c r="JH52" s="31"/>
      <c r="JI52" s="31"/>
      <c r="JJ52" s="31"/>
      <c r="JK52" s="31"/>
      <c r="JL52" s="31"/>
      <c r="JM52" s="31"/>
      <c r="JN52" s="31"/>
      <c r="JO52" s="31"/>
      <c r="JP52" s="31"/>
      <c r="JQ52" s="31"/>
      <c r="JR52" s="31"/>
      <c r="JS52" s="31"/>
      <c r="JT52" s="31"/>
      <c r="JU52" s="31"/>
      <c r="JV52" s="31"/>
      <c r="JW52" s="31"/>
      <c r="JX52" s="31"/>
      <c r="JY52" s="31"/>
      <c r="JZ52" s="31"/>
      <c r="KA52" s="31"/>
      <c r="KB52" s="31"/>
      <c r="KC52" s="31"/>
      <c r="KD52" s="31"/>
      <c r="KE52" s="31"/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31"/>
      <c r="KT52" s="31"/>
      <c r="KU52" s="31"/>
      <c r="KV52" s="31"/>
      <c r="KW52" s="31"/>
      <c r="KX52" s="31"/>
      <c r="KY52" s="31"/>
      <c r="KZ52" s="31"/>
      <c r="LA52" s="31"/>
      <c r="LB52" s="31"/>
      <c r="LC52" s="31"/>
      <c r="LD52" s="31"/>
      <c r="LE52" s="31"/>
      <c r="LF52" s="31"/>
      <c r="LG52" s="31"/>
      <c r="LH52" s="31"/>
      <c r="LI52" s="31"/>
      <c r="LJ52" s="31"/>
      <c r="LK52" s="31"/>
      <c r="LL52" s="31"/>
      <c r="LM52" s="31"/>
      <c r="LN52" s="31"/>
      <c r="LO52" s="31"/>
      <c r="LP52" s="31"/>
      <c r="LQ52" s="31"/>
      <c r="LR52" s="31"/>
      <c r="LS52" s="31"/>
      <c r="LT52" s="31"/>
      <c r="LU52" s="31"/>
      <c r="LV52" s="31"/>
      <c r="LW52" s="31"/>
      <c r="LX52" s="31"/>
      <c r="LY52" s="31"/>
      <c r="LZ52" s="31"/>
      <c r="MA52" s="31"/>
      <c r="MB52" s="31"/>
      <c r="MC52" s="31"/>
      <c r="MD52" s="31"/>
      <c r="ME52" s="31"/>
      <c r="MF52" s="31"/>
      <c r="MG52" s="31"/>
      <c r="MH52" s="31"/>
      <c r="MI52" s="31"/>
      <c r="MJ52" s="31"/>
      <c r="MK52" s="31"/>
      <c r="ML52" s="31"/>
      <c r="MM52" s="31"/>
      <c r="MN52" s="31"/>
      <c r="MO52" s="31"/>
      <c r="MP52" s="31"/>
      <c r="MQ52" s="31"/>
      <c r="MR52" s="31"/>
      <c r="MS52" s="31"/>
      <c r="MT52" s="31"/>
      <c r="MU52" s="31"/>
      <c r="MV52" s="31"/>
      <c r="MW52" s="31"/>
      <c r="MX52" s="31"/>
      <c r="MY52" s="31"/>
      <c r="MZ52" s="31"/>
      <c r="NA52" s="31"/>
      <c r="NB52" s="31"/>
      <c r="NC52" s="31"/>
      <c r="ND52" s="31"/>
      <c r="NE52" s="31"/>
      <c r="NF52" s="31"/>
      <c r="NG52" s="31"/>
      <c r="NH52" s="31"/>
      <c r="NI52" s="31"/>
      <c r="NJ52" s="31"/>
      <c r="NK52" s="31"/>
      <c r="NL52" s="31"/>
      <c r="NM52" s="31"/>
      <c r="NN52" s="31"/>
      <c r="NO52" s="31"/>
      <c r="NP52" s="31"/>
      <c r="NQ52" s="31"/>
      <c r="NR52" s="31"/>
      <c r="NS52" s="31"/>
      <c r="NT52" s="31"/>
      <c r="NU52" s="31"/>
      <c r="NV52" s="31"/>
      <c r="NW52" s="31"/>
      <c r="NX52" s="31"/>
      <c r="NY52" s="31"/>
      <c r="NZ52" s="31"/>
      <c r="OA52" s="31"/>
      <c r="OB52" s="31"/>
      <c r="OC52" s="31"/>
      <c r="OD52" s="31"/>
      <c r="OE52" s="31"/>
      <c r="OF52" s="31"/>
      <c r="OG52" s="31"/>
      <c r="OH52" s="31"/>
      <c r="OI52" s="31"/>
      <c r="OJ52" s="31"/>
      <c r="OK52" s="31"/>
      <c r="OL52" s="31"/>
      <c r="OM52" s="31"/>
      <c r="ON52" s="31"/>
      <c r="OO52" s="31"/>
      <c r="OP52" s="31"/>
      <c r="OQ52" s="31"/>
      <c r="OR52" s="31"/>
      <c r="OS52" s="31"/>
      <c r="OT52" s="31"/>
      <c r="OU52" s="31"/>
      <c r="OV52" s="31"/>
      <c r="OW52" s="31"/>
      <c r="OX52" s="31"/>
      <c r="OY52" s="31"/>
      <c r="OZ52" s="31"/>
      <c r="PA52" s="31"/>
      <c r="PB52" s="31"/>
      <c r="PC52" s="31"/>
      <c r="PD52" s="31"/>
      <c r="PE52" s="31"/>
      <c r="PF52" s="31"/>
      <c r="PG52" s="31"/>
      <c r="PH52" s="31"/>
      <c r="PI52" s="31"/>
      <c r="PJ52" s="31"/>
      <c r="PK52" s="31"/>
      <c r="PL52" s="31"/>
      <c r="PM52" s="31"/>
      <c r="PN52" s="31"/>
      <c r="PO52" s="31"/>
      <c r="PP52" s="31"/>
      <c r="PQ52" s="31"/>
      <c r="PR52" s="31"/>
      <c r="PS52" s="31"/>
      <c r="PT52" s="31"/>
      <c r="PU52" s="31"/>
      <c r="PV52" s="31"/>
      <c r="PW52" s="31"/>
      <c r="PX52" s="31"/>
      <c r="PY52" s="31"/>
      <c r="PZ52" s="31"/>
      <c r="QA52" s="31"/>
      <c r="QB52" s="31"/>
      <c r="QC52" s="31"/>
      <c r="QD52" s="31"/>
      <c r="QE52" s="31"/>
      <c r="QF52" s="31"/>
      <c r="QG52" s="31"/>
      <c r="QH52" s="31"/>
      <c r="QI52" s="31"/>
      <c r="QJ52" s="31"/>
      <c r="QK52" s="31"/>
      <c r="QL52" s="31"/>
      <c r="QM52" s="31"/>
      <c r="QN52" s="31"/>
      <c r="QO52" s="31"/>
      <c r="QP52" s="31"/>
      <c r="QQ52" s="31"/>
      <c r="QR52" s="31"/>
      <c r="QS52" s="31"/>
      <c r="QT52" s="31"/>
      <c r="QU52" s="31"/>
      <c r="QV52" s="31"/>
      <c r="QW52" s="31"/>
      <c r="QX52" s="31"/>
      <c r="QY52" s="31"/>
      <c r="QZ52" s="31"/>
      <c r="RA52" s="31"/>
      <c r="RB52" s="31"/>
      <c r="RC52" s="31"/>
      <c r="RD52" s="31"/>
      <c r="RE52" s="31"/>
      <c r="RF52" s="31"/>
      <c r="RG52" s="31"/>
      <c r="RH52" s="31"/>
      <c r="RI52" s="31"/>
      <c r="RJ52" s="31"/>
      <c r="RK52" s="31"/>
      <c r="RL52" s="31"/>
      <c r="RM52" s="31"/>
      <c r="RN52" s="31"/>
      <c r="RO52" s="31"/>
      <c r="RP52" s="31"/>
      <c r="RQ52" s="31"/>
      <c r="RR52" s="31"/>
      <c r="RS52" s="31"/>
      <c r="RT52" s="31"/>
      <c r="RU52" s="31"/>
      <c r="RV52" s="31"/>
      <c r="RW52" s="31"/>
      <c r="RX52" s="31"/>
      <c r="RY52" s="31"/>
      <c r="RZ52" s="31"/>
      <c r="SA52" s="31"/>
      <c r="SB52" s="31"/>
      <c r="SC52" s="31"/>
      <c r="SD52" s="31"/>
      <c r="SE52" s="31"/>
      <c r="SF52" s="31"/>
      <c r="SG52" s="31"/>
      <c r="SH52" s="31"/>
      <c r="SI52" s="31"/>
      <c r="SJ52" s="31"/>
      <c r="SK52" s="31"/>
      <c r="SL52" s="31"/>
      <c r="SM52" s="31"/>
      <c r="SN52" s="31"/>
      <c r="SO52" s="31"/>
      <c r="SP52" s="31"/>
      <c r="SQ52" s="31"/>
      <c r="SR52" s="31"/>
      <c r="SS52" s="31"/>
      <c r="ST52" s="31"/>
      <c r="SU52" s="31"/>
      <c r="SV52" s="31"/>
      <c r="SW52" s="31"/>
      <c r="SX52" s="31"/>
      <c r="SY52" s="31"/>
      <c r="SZ52" s="31"/>
      <c r="TA52" s="31"/>
      <c r="TB52" s="31"/>
      <c r="TC52" s="31"/>
      <c r="TD52" s="31"/>
      <c r="TE52" s="31"/>
      <c r="TF52" s="31"/>
      <c r="TG52" s="31"/>
      <c r="TH52" s="31"/>
      <c r="TI52" s="31"/>
      <c r="TJ52" s="31"/>
      <c r="TK52" s="31"/>
      <c r="TL52" s="31"/>
      <c r="TM52" s="31"/>
      <c r="TN52" s="31"/>
      <c r="TO52" s="31"/>
      <c r="TP52" s="31"/>
      <c r="TQ52" s="31"/>
    </row>
    <row r="53" spans="1:11" s="27" customFormat="1" ht="12">
      <c r="A53" s="24" t="s">
        <v>9</v>
      </c>
      <c r="B53" s="24" t="s">
        <v>86</v>
      </c>
      <c r="C53" s="25" t="s">
        <v>87</v>
      </c>
      <c r="D53" s="26">
        <v>2018949</v>
      </c>
      <c r="E53" s="26">
        <v>119380</v>
      </c>
      <c r="F53" s="26">
        <v>2312262</v>
      </c>
      <c r="G53" s="26">
        <f t="shared" si="2"/>
        <v>4450591</v>
      </c>
      <c r="H53" s="22"/>
      <c r="I53" s="22"/>
      <c r="J53" s="22"/>
      <c r="K53" s="22"/>
    </row>
    <row r="54" spans="1:7" s="27" customFormat="1" ht="12">
      <c r="A54" s="24" t="s">
        <v>88</v>
      </c>
      <c r="B54" s="24" t="s">
        <v>86</v>
      </c>
      <c r="C54" s="25" t="s">
        <v>89</v>
      </c>
      <c r="D54" s="26">
        <v>439702</v>
      </c>
      <c r="E54" s="26">
        <v>444004</v>
      </c>
      <c r="F54" s="26">
        <v>339991</v>
      </c>
      <c r="G54" s="26">
        <f t="shared" si="2"/>
        <v>1223697</v>
      </c>
    </row>
    <row r="55" spans="1:7" s="27" customFormat="1" ht="12">
      <c r="A55" s="24" t="s">
        <v>9</v>
      </c>
      <c r="B55" s="24" t="s">
        <v>86</v>
      </c>
      <c r="C55" s="25" t="s">
        <v>90</v>
      </c>
      <c r="D55" s="26">
        <v>655839406</v>
      </c>
      <c r="E55" s="26">
        <v>3285553</v>
      </c>
      <c r="F55" s="26">
        <v>2225142</v>
      </c>
      <c r="G55" s="26">
        <f t="shared" si="2"/>
        <v>661350101</v>
      </c>
    </row>
    <row r="56" spans="1:537" s="23" customFormat="1" ht="12">
      <c r="A56" s="24" t="s">
        <v>91</v>
      </c>
      <c r="B56" s="24" t="s">
        <v>92</v>
      </c>
      <c r="C56" s="25" t="s">
        <v>93</v>
      </c>
      <c r="D56" s="26">
        <v>20061515</v>
      </c>
      <c r="E56" s="26">
        <v>21129297</v>
      </c>
      <c r="F56" s="26">
        <v>21848715</v>
      </c>
      <c r="G56" s="26">
        <f t="shared" si="2"/>
        <v>63039527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7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27"/>
      <c r="KD56" s="27"/>
      <c r="KE56" s="27"/>
      <c r="KF56" s="27"/>
      <c r="KG56" s="27"/>
      <c r="KH56" s="27"/>
      <c r="KI56" s="27"/>
      <c r="KJ56" s="27"/>
      <c r="KK56" s="27"/>
      <c r="KL56" s="27"/>
      <c r="KM56" s="27"/>
      <c r="KN56" s="27"/>
      <c r="KO56" s="27"/>
      <c r="KP56" s="27"/>
      <c r="KQ56" s="27"/>
      <c r="KR56" s="27"/>
      <c r="KS56" s="27"/>
      <c r="KT56" s="27"/>
      <c r="KU56" s="27"/>
      <c r="KV56" s="27"/>
      <c r="KW56" s="27"/>
      <c r="KX56" s="27"/>
      <c r="KY56" s="27"/>
      <c r="KZ56" s="27"/>
      <c r="LA56" s="27"/>
      <c r="LB56" s="27"/>
      <c r="LC56" s="27"/>
      <c r="LD56" s="27"/>
      <c r="LE56" s="27"/>
      <c r="LF56" s="27"/>
      <c r="LG56" s="27"/>
      <c r="LH56" s="27"/>
      <c r="LI56" s="27"/>
      <c r="LJ56" s="27"/>
      <c r="LK56" s="27"/>
      <c r="LL56" s="27"/>
      <c r="LM56" s="27"/>
      <c r="LN56" s="27"/>
      <c r="LO56" s="27"/>
      <c r="LP56" s="27"/>
      <c r="LQ56" s="27"/>
      <c r="LR56" s="27"/>
      <c r="LS56" s="27"/>
      <c r="LT56" s="27"/>
      <c r="LU56" s="27"/>
      <c r="LV56" s="27"/>
      <c r="LW56" s="27"/>
      <c r="LX56" s="27"/>
      <c r="LY56" s="27"/>
      <c r="LZ56" s="27"/>
      <c r="MA56" s="27"/>
      <c r="MB56" s="27"/>
      <c r="MC56" s="27"/>
      <c r="MD56" s="27"/>
      <c r="ME56" s="27"/>
      <c r="MF56" s="27"/>
      <c r="MG56" s="27"/>
      <c r="MH56" s="27"/>
      <c r="MI56" s="27"/>
      <c r="MJ56" s="27"/>
      <c r="MK56" s="27"/>
      <c r="ML56" s="27"/>
      <c r="MM56" s="27"/>
      <c r="MN56" s="27"/>
      <c r="MO56" s="27"/>
      <c r="MP56" s="27"/>
      <c r="MQ56" s="27"/>
      <c r="MR56" s="27"/>
      <c r="MS56" s="27"/>
      <c r="MT56" s="27"/>
      <c r="MU56" s="27"/>
      <c r="MV56" s="27"/>
      <c r="MW56" s="27"/>
      <c r="MX56" s="27"/>
      <c r="MY56" s="27"/>
      <c r="MZ56" s="27"/>
      <c r="NA56" s="27"/>
      <c r="NB56" s="27"/>
      <c r="NC56" s="27"/>
      <c r="ND56" s="27"/>
      <c r="NE56" s="27"/>
      <c r="NF56" s="27"/>
      <c r="NG56" s="27"/>
      <c r="NH56" s="27"/>
      <c r="NI56" s="27"/>
      <c r="NJ56" s="27"/>
      <c r="NK56" s="27"/>
      <c r="NL56" s="27"/>
      <c r="NM56" s="27"/>
      <c r="NN56" s="27"/>
      <c r="NO56" s="27"/>
      <c r="NP56" s="27"/>
      <c r="NQ56" s="27"/>
      <c r="NR56" s="27"/>
      <c r="NS56" s="27"/>
      <c r="NT56" s="27"/>
      <c r="NU56" s="27"/>
      <c r="NV56" s="27"/>
      <c r="NW56" s="27"/>
      <c r="NX56" s="27"/>
      <c r="NY56" s="27"/>
      <c r="NZ56" s="27"/>
      <c r="OA56" s="27"/>
      <c r="OB56" s="27"/>
      <c r="OC56" s="27"/>
      <c r="OD56" s="27"/>
      <c r="OE56" s="27"/>
      <c r="OF56" s="27"/>
      <c r="OG56" s="27"/>
      <c r="OH56" s="27"/>
      <c r="OI56" s="27"/>
      <c r="OJ56" s="27"/>
      <c r="OK56" s="27"/>
      <c r="OL56" s="27"/>
      <c r="OM56" s="27"/>
      <c r="ON56" s="27"/>
      <c r="OO56" s="27"/>
      <c r="OP56" s="27"/>
      <c r="OQ56" s="27"/>
      <c r="OR56" s="27"/>
      <c r="OS56" s="27"/>
      <c r="OT56" s="27"/>
      <c r="OU56" s="27"/>
      <c r="OV56" s="27"/>
      <c r="OW56" s="27"/>
      <c r="OX56" s="27"/>
      <c r="OY56" s="27"/>
      <c r="OZ56" s="27"/>
      <c r="PA56" s="27"/>
      <c r="PB56" s="27"/>
      <c r="PC56" s="27"/>
      <c r="PD56" s="27"/>
      <c r="PE56" s="27"/>
      <c r="PF56" s="27"/>
      <c r="PG56" s="27"/>
      <c r="PH56" s="27"/>
      <c r="PI56" s="27"/>
      <c r="PJ56" s="27"/>
      <c r="PK56" s="27"/>
      <c r="PL56" s="27"/>
      <c r="PM56" s="27"/>
      <c r="PN56" s="27"/>
      <c r="PO56" s="27"/>
      <c r="PP56" s="27"/>
      <c r="PQ56" s="27"/>
      <c r="PR56" s="27"/>
      <c r="PS56" s="27"/>
      <c r="PT56" s="27"/>
      <c r="PU56" s="27"/>
      <c r="PV56" s="27"/>
      <c r="PW56" s="27"/>
      <c r="PX56" s="27"/>
      <c r="PY56" s="27"/>
      <c r="PZ56" s="27"/>
      <c r="QA56" s="27"/>
      <c r="QB56" s="27"/>
      <c r="QC56" s="27"/>
      <c r="QD56" s="27"/>
      <c r="QE56" s="27"/>
      <c r="QF56" s="27"/>
      <c r="QG56" s="27"/>
      <c r="QH56" s="27"/>
      <c r="QI56" s="27"/>
      <c r="QJ56" s="27"/>
      <c r="QK56" s="27"/>
      <c r="QL56" s="27"/>
      <c r="QM56" s="27"/>
      <c r="QN56" s="27"/>
      <c r="QO56" s="27"/>
      <c r="QP56" s="27"/>
      <c r="QQ56" s="27"/>
      <c r="QR56" s="27"/>
      <c r="QS56" s="27"/>
      <c r="QT56" s="27"/>
      <c r="QU56" s="27"/>
      <c r="QV56" s="27"/>
      <c r="QW56" s="27"/>
      <c r="QX56" s="27"/>
      <c r="QY56" s="27"/>
      <c r="QZ56" s="27"/>
      <c r="RA56" s="27"/>
      <c r="RB56" s="27"/>
      <c r="RC56" s="27"/>
      <c r="RD56" s="27"/>
      <c r="RE56" s="27"/>
      <c r="RF56" s="27"/>
      <c r="RG56" s="27"/>
      <c r="RH56" s="27"/>
      <c r="RI56" s="27"/>
      <c r="RJ56" s="27"/>
      <c r="RK56" s="27"/>
      <c r="RL56" s="27"/>
      <c r="RM56" s="27"/>
      <c r="RN56" s="27"/>
      <c r="RO56" s="27"/>
      <c r="RP56" s="27"/>
      <c r="RQ56" s="27"/>
      <c r="RR56" s="27"/>
      <c r="RS56" s="27"/>
      <c r="RT56" s="27"/>
      <c r="RU56" s="27"/>
      <c r="RV56" s="27"/>
      <c r="RW56" s="27"/>
      <c r="RX56" s="27"/>
      <c r="RY56" s="27"/>
      <c r="RZ56" s="27"/>
      <c r="SA56" s="27"/>
      <c r="SB56" s="27"/>
      <c r="SC56" s="27"/>
      <c r="SD56" s="27"/>
      <c r="SE56" s="27"/>
      <c r="SF56" s="27"/>
      <c r="SG56" s="27"/>
      <c r="SH56" s="27"/>
      <c r="SI56" s="27"/>
      <c r="SJ56" s="27"/>
      <c r="SK56" s="27"/>
      <c r="SL56" s="27"/>
      <c r="SM56" s="27"/>
      <c r="SN56" s="27"/>
      <c r="SO56" s="27"/>
      <c r="SP56" s="27"/>
      <c r="SQ56" s="27"/>
      <c r="SR56" s="27"/>
      <c r="SS56" s="27"/>
      <c r="ST56" s="27"/>
      <c r="SU56" s="27"/>
      <c r="SV56" s="27"/>
      <c r="SW56" s="27"/>
      <c r="SX56" s="27"/>
      <c r="SY56" s="27"/>
      <c r="SZ56" s="27"/>
      <c r="TA56" s="27"/>
      <c r="TB56" s="27"/>
      <c r="TC56" s="27"/>
      <c r="TD56" s="27"/>
      <c r="TE56" s="27"/>
      <c r="TF56" s="27"/>
      <c r="TG56" s="27"/>
      <c r="TH56" s="27"/>
      <c r="TI56" s="27"/>
      <c r="TJ56" s="27"/>
      <c r="TK56" s="27"/>
      <c r="TL56" s="27"/>
      <c r="TM56" s="27"/>
      <c r="TN56" s="27"/>
      <c r="TO56" s="27"/>
      <c r="TP56" s="27"/>
      <c r="TQ56" s="27"/>
    </row>
    <row r="57" spans="1:537" s="29" customFormat="1" ht="12">
      <c r="A57" s="47"/>
      <c r="B57" s="47"/>
      <c r="C57" s="48" t="s">
        <v>94</v>
      </c>
      <c r="D57" s="49">
        <f t="shared" si="15" ref="D57:F57">SUM(D58)</f>
        <v>0</v>
      </c>
      <c r="E57" s="49">
        <f t="shared" si="15"/>
        <v>0</v>
      </c>
      <c r="F57" s="49">
        <f t="shared" si="15"/>
        <v>0</v>
      </c>
      <c r="G57" s="49">
        <f t="shared" si="2"/>
        <v>0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1"/>
      <c r="JR57" s="31"/>
      <c r="JS57" s="31"/>
      <c r="JT57" s="31"/>
      <c r="JU57" s="31"/>
      <c r="JV57" s="31"/>
      <c r="JW57" s="31"/>
      <c r="JX57" s="31"/>
      <c r="JY57" s="31"/>
      <c r="JZ57" s="31"/>
      <c r="KA57" s="31"/>
      <c r="KB57" s="31"/>
      <c r="KC57" s="31"/>
      <c r="KD57" s="31"/>
      <c r="KE57" s="31"/>
      <c r="KF57" s="31"/>
      <c r="KG57" s="31"/>
      <c r="KH57" s="31"/>
      <c r="KI57" s="31"/>
      <c r="KJ57" s="31"/>
      <c r="KK57" s="31"/>
      <c r="KL57" s="31"/>
      <c r="KM57" s="31"/>
      <c r="KN57" s="31"/>
      <c r="KO57" s="31"/>
      <c r="KP57" s="31"/>
      <c r="KQ57" s="31"/>
      <c r="KR57" s="31"/>
      <c r="KS57" s="31"/>
      <c r="KT57" s="31"/>
      <c r="KU57" s="31"/>
      <c r="KV57" s="31"/>
      <c r="KW57" s="31"/>
      <c r="KX57" s="31"/>
      <c r="KY57" s="31"/>
      <c r="KZ57" s="31"/>
      <c r="LA57" s="31"/>
      <c r="LB57" s="31"/>
      <c r="LC57" s="31"/>
      <c r="LD57" s="31"/>
      <c r="LE57" s="31"/>
      <c r="LF57" s="31"/>
      <c r="LG57" s="31"/>
      <c r="LH57" s="31"/>
      <c r="LI57" s="31"/>
      <c r="LJ57" s="31"/>
      <c r="LK57" s="31"/>
      <c r="LL57" s="31"/>
      <c r="LM57" s="31"/>
      <c r="LN57" s="31"/>
      <c r="LO57" s="31"/>
      <c r="LP57" s="31"/>
      <c r="LQ57" s="31"/>
      <c r="LR57" s="31"/>
      <c r="LS57" s="31"/>
      <c r="LT57" s="31"/>
      <c r="LU57" s="31"/>
      <c r="LV57" s="31"/>
      <c r="LW57" s="31"/>
      <c r="LX57" s="31"/>
      <c r="LY57" s="31"/>
      <c r="LZ57" s="31"/>
      <c r="MA57" s="31"/>
      <c r="MB57" s="31"/>
      <c r="MC57" s="31"/>
      <c r="MD57" s="31"/>
      <c r="ME57" s="31"/>
      <c r="MF57" s="31"/>
      <c r="MG57" s="31"/>
      <c r="MH57" s="31"/>
      <c r="MI57" s="31"/>
      <c r="MJ57" s="31"/>
      <c r="MK57" s="31"/>
      <c r="ML57" s="31"/>
      <c r="MM57" s="31"/>
      <c r="MN57" s="31"/>
      <c r="MO57" s="31"/>
      <c r="MP57" s="31"/>
      <c r="MQ57" s="31"/>
      <c r="MR57" s="31"/>
      <c r="MS57" s="31"/>
      <c r="MT57" s="31"/>
      <c r="MU57" s="31"/>
      <c r="MV57" s="31"/>
      <c r="MW57" s="31"/>
      <c r="MX57" s="31"/>
      <c r="MY57" s="31"/>
      <c r="MZ57" s="31"/>
      <c r="NA57" s="31"/>
      <c r="NB57" s="31"/>
      <c r="NC57" s="31"/>
      <c r="ND57" s="31"/>
      <c r="NE57" s="31"/>
      <c r="NF57" s="31"/>
      <c r="NG57" s="31"/>
      <c r="NH57" s="31"/>
      <c r="NI57" s="31"/>
      <c r="NJ57" s="31"/>
      <c r="NK57" s="31"/>
      <c r="NL57" s="31"/>
      <c r="NM57" s="31"/>
      <c r="NN57" s="31"/>
      <c r="NO57" s="31"/>
      <c r="NP57" s="31"/>
      <c r="NQ57" s="31"/>
      <c r="NR57" s="31"/>
      <c r="NS57" s="31"/>
      <c r="NT57" s="31"/>
      <c r="NU57" s="31"/>
      <c r="NV57" s="31"/>
      <c r="NW57" s="31"/>
      <c r="NX57" s="31"/>
      <c r="NY57" s="31"/>
      <c r="NZ57" s="31"/>
      <c r="OA57" s="31"/>
      <c r="OB57" s="31"/>
      <c r="OC57" s="31"/>
      <c r="OD57" s="31"/>
      <c r="OE57" s="31"/>
      <c r="OF57" s="31"/>
      <c r="OG57" s="31"/>
      <c r="OH57" s="31"/>
      <c r="OI57" s="31"/>
      <c r="OJ57" s="31"/>
      <c r="OK57" s="31"/>
      <c r="OL57" s="31"/>
      <c r="OM57" s="31"/>
      <c r="ON57" s="31"/>
      <c r="OO57" s="31"/>
      <c r="OP57" s="31"/>
      <c r="OQ57" s="31"/>
      <c r="OR57" s="31"/>
      <c r="OS57" s="31"/>
      <c r="OT57" s="31"/>
      <c r="OU57" s="31"/>
      <c r="OV57" s="31"/>
      <c r="OW57" s="31"/>
      <c r="OX57" s="31"/>
      <c r="OY57" s="31"/>
      <c r="OZ57" s="31"/>
      <c r="PA57" s="31"/>
      <c r="PB57" s="31"/>
      <c r="PC57" s="31"/>
      <c r="PD57" s="31"/>
      <c r="PE57" s="31"/>
      <c r="PF57" s="31"/>
      <c r="PG57" s="31"/>
      <c r="PH57" s="31"/>
      <c r="PI57" s="31"/>
      <c r="PJ57" s="31"/>
      <c r="PK57" s="31"/>
      <c r="PL57" s="31"/>
      <c r="PM57" s="31"/>
      <c r="PN57" s="31"/>
      <c r="PO57" s="31"/>
      <c r="PP57" s="31"/>
      <c r="PQ57" s="31"/>
      <c r="PR57" s="31"/>
      <c r="PS57" s="31"/>
      <c r="PT57" s="31"/>
      <c r="PU57" s="31"/>
      <c r="PV57" s="31"/>
      <c r="PW57" s="31"/>
      <c r="PX57" s="31"/>
      <c r="PY57" s="31"/>
      <c r="PZ57" s="31"/>
      <c r="QA57" s="31"/>
      <c r="QB57" s="31"/>
      <c r="QC57" s="31"/>
      <c r="QD57" s="31"/>
      <c r="QE57" s="31"/>
      <c r="QF57" s="31"/>
      <c r="QG57" s="31"/>
      <c r="QH57" s="31"/>
      <c r="QI57" s="31"/>
      <c r="QJ57" s="31"/>
      <c r="QK57" s="31"/>
      <c r="QL57" s="31"/>
      <c r="QM57" s="31"/>
      <c r="QN57" s="31"/>
      <c r="QO57" s="31"/>
      <c r="QP57" s="31"/>
      <c r="QQ57" s="31"/>
      <c r="QR57" s="31"/>
      <c r="QS57" s="31"/>
      <c r="QT57" s="31"/>
      <c r="QU57" s="31"/>
      <c r="QV57" s="31"/>
      <c r="QW57" s="31"/>
      <c r="QX57" s="31"/>
      <c r="QY57" s="31"/>
      <c r="QZ57" s="31"/>
      <c r="RA57" s="31"/>
      <c r="RB57" s="31"/>
      <c r="RC57" s="31"/>
      <c r="RD57" s="31"/>
      <c r="RE57" s="31"/>
      <c r="RF57" s="31"/>
      <c r="RG57" s="31"/>
      <c r="RH57" s="31"/>
      <c r="RI57" s="31"/>
      <c r="RJ57" s="31"/>
      <c r="RK57" s="31"/>
      <c r="RL57" s="31"/>
      <c r="RM57" s="31"/>
      <c r="RN57" s="31"/>
      <c r="RO57" s="31"/>
      <c r="RP57" s="31"/>
      <c r="RQ57" s="31"/>
      <c r="RR57" s="31"/>
      <c r="RS57" s="31"/>
      <c r="RT57" s="31"/>
      <c r="RU57" s="31"/>
      <c r="RV57" s="31"/>
      <c r="RW57" s="31"/>
      <c r="RX57" s="31"/>
      <c r="RY57" s="31"/>
      <c r="RZ57" s="31"/>
      <c r="SA57" s="31"/>
      <c r="SB57" s="31"/>
      <c r="SC57" s="31"/>
      <c r="SD57" s="31"/>
      <c r="SE57" s="31"/>
      <c r="SF57" s="31"/>
      <c r="SG57" s="31"/>
      <c r="SH57" s="31"/>
      <c r="SI57" s="31"/>
      <c r="SJ57" s="31"/>
      <c r="SK57" s="31"/>
      <c r="SL57" s="31"/>
      <c r="SM57" s="31"/>
      <c r="SN57" s="31"/>
      <c r="SO57" s="31"/>
      <c r="SP57" s="31"/>
      <c r="SQ57" s="31"/>
      <c r="SR57" s="31"/>
      <c r="SS57" s="31"/>
      <c r="ST57" s="31"/>
      <c r="SU57" s="31"/>
      <c r="SV57" s="31"/>
      <c r="SW57" s="31"/>
      <c r="SX57" s="31"/>
      <c r="SY57" s="31"/>
      <c r="SZ57" s="31"/>
      <c r="TA57" s="31"/>
      <c r="TB57" s="31"/>
      <c r="TC57" s="31"/>
      <c r="TD57" s="31"/>
      <c r="TE57" s="31"/>
      <c r="TF57" s="31"/>
      <c r="TG57" s="31"/>
      <c r="TH57" s="31"/>
      <c r="TI57" s="31"/>
      <c r="TJ57" s="31"/>
      <c r="TK57" s="31"/>
      <c r="TL57" s="31"/>
      <c r="TM57" s="31"/>
      <c r="TN57" s="31"/>
      <c r="TO57" s="31"/>
      <c r="TP57" s="31"/>
      <c r="TQ57" s="31"/>
    </row>
    <row r="58" spans="1:537" s="23" customFormat="1" ht="12">
      <c r="A58" s="24" t="s">
        <v>9</v>
      </c>
      <c r="B58" s="24" t="s">
        <v>95</v>
      </c>
      <c r="C58" s="25" t="s">
        <v>96</v>
      </c>
      <c r="D58" s="26">
        <v>0</v>
      </c>
      <c r="E58" s="26">
        <v>0</v>
      </c>
      <c r="F58" s="26">
        <v>0</v>
      </c>
      <c r="G58" s="26">
        <f t="shared" si="2"/>
        <v>0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7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27"/>
      <c r="LC58" s="27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7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7"/>
      <c r="NH58" s="27"/>
      <c r="NI58" s="27"/>
      <c r="NJ58" s="27"/>
      <c r="NK58" s="27"/>
      <c r="NL58" s="27"/>
      <c r="NM58" s="27"/>
      <c r="NN58" s="27"/>
      <c r="NO58" s="27"/>
      <c r="NP58" s="27"/>
      <c r="NQ58" s="27"/>
      <c r="NR58" s="27"/>
      <c r="NS58" s="27"/>
      <c r="NT58" s="27"/>
      <c r="NU58" s="27"/>
      <c r="NV58" s="27"/>
      <c r="NW58" s="27"/>
      <c r="NX58" s="27"/>
      <c r="NY58" s="27"/>
      <c r="NZ58" s="27"/>
      <c r="OA58" s="27"/>
      <c r="OB58" s="27"/>
      <c r="OC58" s="27"/>
      <c r="OD58" s="27"/>
      <c r="OE58" s="27"/>
      <c r="OF58" s="27"/>
      <c r="OG58" s="27"/>
      <c r="OH58" s="27"/>
      <c r="OI58" s="27"/>
      <c r="OJ58" s="27"/>
      <c r="OK58" s="27"/>
      <c r="OL58" s="27"/>
      <c r="OM58" s="27"/>
      <c r="ON58" s="27"/>
      <c r="OO58" s="27"/>
      <c r="OP58" s="27"/>
      <c r="OQ58" s="27"/>
      <c r="OR58" s="27"/>
      <c r="OS58" s="27"/>
      <c r="OT58" s="27"/>
      <c r="OU58" s="27"/>
      <c r="OV58" s="27"/>
      <c r="OW58" s="27"/>
      <c r="OX58" s="27"/>
      <c r="OY58" s="27"/>
      <c r="OZ58" s="27"/>
      <c r="PA58" s="27"/>
      <c r="PB58" s="27"/>
      <c r="PC58" s="27"/>
      <c r="PD58" s="27"/>
      <c r="PE58" s="27"/>
      <c r="PF58" s="27"/>
      <c r="PG58" s="27"/>
      <c r="PH58" s="27"/>
      <c r="PI58" s="27"/>
      <c r="PJ58" s="27"/>
      <c r="PK58" s="27"/>
      <c r="PL58" s="27"/>
      <c r="PM58" s="27"/>
      <c r="PN58" s="27"/>
      <c r="PO58" s="27"/>
      <c r="PP58" s="27"/>
      <c r="PQ58" s="27"/>
      <c r="PR58" s="27"/>
      <c r="PS58" s="27"/>
      <c r="PT58" s="27"/>
      <c r="PU58" s="27"/>
      <c r="PV58" s="27"/>
      <c r="PW58" s="27"/>
      <c r="PX58" s="27"/>
      <c r="PY58" s="27"/>
      <c r="PZ58" s="27"/>
      <c r="QA58" s="27"/>
      <c r="QB58" s="27"/>
      <c r="QC58" s="27"/>
      <c r="QD58" s="27"/>
      <c r="QE58" s="27"/>
      <c r="QF58" s="27"/>
      <c r="QG58" s="27"/>
      <c r="QH58" s="27"/>
      <c r="QI58" s="27"/>
      <c r="QJ58" s="27"/>
      <c r="QK58" s="27"/>
      <c r="QL58" s="27"/>
      <c r="QM58" s="27"/>
      <c r="QN58" s="27"/>
      <c r="QO58" s="27"/>
      <c r="QP58" s="27"/>
      <c r="QQ58" s="27"/>
      <c r="QR58" s="27"/>
      <c r="QS58" s="27"/>
      <c r="QT58" s="27"/>
      <c r="QU58" s="27"/>
      <c r="QV58" s="27"/>
      <c r="QW58" s="27"/>
      <c r="QX58" s="27"/>
      <c r="QY58" s="27"/>
      <c r="QZ58" s="27"/>
      <c r="RA58" s="27"/>
      <c r="RB58" s="27"/>
      <c r="RC58" s="27"/>
      <c r="RD58" s="27"/>
      <c r="RE58" s="27"/>
      <c r="RF58" s="27"/>
      <c r="RG58" s="27"/>
      <c r="RH58" s="27"/>
      <c r="RI58" s="27"/>
      <c r="RJ58" s="27"/>
      <c r="RK58" s="27"/>
      <c r="RL58" s="27"/>
      <c r="RM58" s="27"/>
      <c r="RN58" s="27"/>
      <c r="RO58" s="27"/>
      <c r="RP58" s="27"/>
      <c r="RQ58" s="27"/>
      <c r="RR58" s="27"/>
      <c r="RS58" s="27"/>
      <c r="RT58" s="27"/>
      <c r="RU58" s="27"/>
      <c r="RV58" s="27"/>
      <c r="RW58" s="27"/>
      <c r="RX58" s="27"/>
      <c r="RY58" s="27"/>
      <c r="RZ58" s="27"/>
      <c r="SA58" s="27"/>
      <c r="SB58" s="27"/>
      <c r="SC58" s="27"/>
      <c r="SD58" s="27"/>
      <c r="SE58" s="27"/>
      <c r="SF58" s="27"/>
      <c r="SG58" s="27"/>
      <c r="SH58" s="27"/>
      <c r="SI58" s="27"/>
      <c r="SJ58" s="27"/>
      <c r="SK58" s="27"/>
      <c r="SL58" s="27"/>
      <c r="SM58" s="27"/>
      <c r="SN58" s="27"/>
      <c r="SO58" s="27"/>
      <c r="SP58" s="27"/>
      <c r="SQ58" s="27"/>
      <c r="SR58" s="27"/>
      <c r="SS58" s="27"/>
      <c r="ST58" s="27"/>
      <c r="SU58" s="27"/>
      <c r="SV58" s="27"/>
      <c r="SW58" s="27"/>
      <c r="SX58" s="27"/>
      <c r="SY58" s="27"/>
      <c r="SZ58" s="27"/>
      <c r="TA58" s="27"/>
      <c r="TB58" s="27"/>
      <c r="TC58" s="27"/>
      <c r="TD58" s="27"/>
      <c r="TE58" s="27"/>
      <c r="TF58" s="27"/>
      <c r="TG58" s="27"/>
      <c r="TH58" s="27"/>
      <c r="TI58" s="27"/>
      <c r="TJ58" s="27"/>
      <c r="TK58" s="27"/>
      <c r="TL58" s="27"/>
      <c r="TM58" s="27"/>
      <c r="TN58" s="27"/>
      <c r="TO58" s="27"/>
      <c r="TP58" s="27"/>
      <c r="TQ58" s="27"/>
    </row>
    <row r="59" spans="1:537" s="23" customFormat="1" ht="12">
      <c r="A59" s="24" t="s">
        <v>97</v>
      </c>
      <c r="B59" s="24" t="s">
        <v>98</v>
      </c>
      <c r="C59" s="25" t="s">
        <v>99</v>
      </c>
      <c r="D59" s="26">
        <v>0</v>
      </c>
      <c r="E59" s="26">
        <v>0</v>
      </c>
      <c r="F59" s="26">
        <v>0</v>
      </c>
      <c r="G59" s="26">
        <f t="shared" si="2"/>
        <v>0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7"/>
      <c r="NH59" s="27"/>
      <c r="NI59" s="27"/>
      <c r="NJ59" s="27"/>
      <c r="NK59" s="27"/>
      <c r="NL59" s="27"/>
      <c r="NM59" s="27"/>
      <c r="NN59" s="27"/>
      <c r="NO59" s="27"/>
      <c r="NP59" s="27"/>
      <c r="NQ59" s="27"/>
      <c r="NR59" s="27"/>
      <c r="NS59" s="27"/>
      <c r="NT59" s="27"/>
      <c r="NU59" s="27"/>
      <c r="NV59" s="27"/>
      <c r="NW59" s="27"/>
      <c r="NX59" s="27"/>
      <c r="NY59" s="27"/>
      <c r="NZ59" s="27"/>
      <c r="OA59" s="27"/>
      <c r="OB59" s="27"/>
      <c r="OC59" s="27"/>
      <c r="OD59" s="27"/>
      <c r="OE59" s="27"/>
      <c r="OF59" s="27"/>
      <c r="OG59" s="27"/>
      <c r="OH59" s="27"/>
      <c r="OI59" s="27"/>
      <c r="OJ59" s="27"/>
      <c r="OK59" s="27"/>
      <c r="OL59" s="27"/>
      <c r="OM59" s="27"/>
      <c r="ON59" s="27"/>
      <c r="OO59" s="27"/>
      <c r="OP59" s="27"/>
      <c r="OQ59" s="27"/>
      <c r="OR59" s="27"/>
      <c r="OS59" s="27"/>
      <c r="OT59" s="27"/>
      <c r="OU59" s="27"/>
      <c r="OV59" s="27"/>
      <c r="OW59" s="27"/>
      <c r="OX59" s="27"/>
      <c r="OY59" s="27"/>
      <c r="OZ59" s="27"/>
      <c r="PA59" s="27"/>
      <c r="PB59" s="27"/>
      <c r="PC59" s="27"/>
      <c r="PD59" s="27"/>
      <c r="PE59" s="27"/>
      <c r="PF59" s="27"/>
      <c r="PG59" s="27"/>
      <c r="PH59" s="27"/>
      <c r="PI59" s="27"/>
      <c r="PJ59" s="27"/>
      <c r="PK59" s="27"/>
      <c r="PL59" s="27"/>
      <c r="PM59" s="27"/>
      <c r="PN59" s="27"/>
      <c r="PO59" s="27"/>
      <c r="PP59" s="27"/>
      <c r="PQ59" s="27"/>
      <c r="PR59" s="27"/>
      <c r="PS59" s="27"/>
      <c r="PT59" s="27"/>
      <c r="PU59" s="27"/>
      <c r="PV59" s="27"/>
      <c r="PW59" s="27"/>
      <c r="PX59" s="27"/>
      <c r="PY59" s="27"/>
      <c r="PZ59" s="27"/>
      <c r="QA59" s="27"/>
      <c r="QB59" s="27"/>
      <c r="QC59" s="27"/>
      <c r="QD59" s="27"/>
      <c r="QE59" s="27"/>
      <c r="QF59" s="27"/>
      <c r="QG59" s="27"/>
      <c r="QH59" s="27"/>
      <c r="QI59" s="27"/>
      <c r="QJ59" s="27"/>
      <c r="QK59" s="27"/>
      <c r="QL59" s="27"/>
      <c r="QM59" s="27"/>
      <c r="QN59" s="27"/>
      <c r="QO59" s="27"/>
      <c r="QP59" s="27"/>
      <c r="QQ59" s="27"/>
      <c r="QR59" s="27"/>
      <c r="QS59" s="27"/>
      <c r="QT59" s="27"/>
      <c r="QU59" s="27"/>
      <c r="QV59" s="27"/>
      <c r="QW59" s="27"/>
      <c r="QX59" s="27"/>
      <c r="QY59" s="27"/>
      <c r="QZ59" s="27"/>
      <c r="RA59" s="27"/>
      <c r="RB59" s="27"/>
      <c r="RC59" s="27"/>
      <c r="RD59" s="27"/>
      <c r="RE59" s="27"/>
      <c r="RF59" s="27"/>
      <c r="RG59" s="27"/>
      <c r="RH59" s="27"/>
      <c r="RI59" s="27"/>
      <c r="RJ59" s="27"/>
      <c r="RK59" s="27"/>
      <c r="RL59" s="27"/>
      <c r="RM59" s="27"/>
      <c r="RN59" s="27"/>
      <c r="RO59" s="27"/>
      <c r="RP59" s="27"/>
      <c r="RQ59" s="27"/>
      <c r="RR59" s="27"/>
      <c r="RS59" s="27"/>
      <c r="RT59" s="27"/>
      <c r="RU59" s="27"/>
      <c r="RV59" s="27"/>
      <c r="RW59" s="27"/>
      <c r="RX59" s="27"/>
      <c r="RY59" s="27"/>
      <c r="RZ59" s="27"/>
      <c r="SA59" s="27"/>
      <c r="SB59" s="27"/>
      <c r="SC59" s="27"/>
      <c r="SD59" s="27"/>
      <c r="SE59" s="27"/>
      <c r="SF59" s="27"/>
      <c r="SG59" s="27"/>
      <c r="SH59" s="27"/>
      <c r="SI59" s="27"/>
      <c r="SJ59" s="27"/>
      <c r="SK59" s="27"/>
      <c r="SL59" s="27"/>
      <c r="SM59" s="27"/>
      <c r="SN59" s="27"/>
      <c r="SO59" s="27"/>
      <c r="SP59" s="27"/>
      <c r="SQ59" s="27"/>
      <c r="SR59" s="27"/>
      <c r="SS59" s="27"/>
      <c r="ST59" s="27"/>
      <c r="SU59" s="27"/>
      <c r="SV59" s="27"/>
      <c r="SW59" s="27"/>
      <c r="SX59" s="27"/>
      <c r="SY59" s="27"/>
      <c r="SZ59" s="27"/>
      <c r="TA59" s="27"/>
      <c r="TB59" s="27"/>
      <c r="TC59" s="27"/>
      <c r="TD59" s="27"/>
      <c r="TE59" s="27"/>
      <c r="TF59" s="27"/>
      <c r="TG59" s="27"/>
      <c r="TH59" s="27"/>
      <c r="TI59" s="27"/>
      <c r="TJ59" s="27"/>
      <c r="TK59" s="27"/>
      <c r="TL59" s="27"/>
      <c r="TM59" s="27"/>
      <c r="TN59" s="27"/>
      <c r="TO59" s="27"/>
      <c r="TP59" s="27"/>
      <c r="TQ59" s="27"/>
    </row>
    <row r="60" spans="1:7" s="31" customFormat="1" ht="12">
      <c r="A60" s="44"/>
      <c r="B60" s="44"/>
      <c r="C60" s="50" t="s">
        <v>65</v>
      </c>
      <c r="D60" s="51">
        <f>D61+D63+D65</f>
        <v>102275</v>
      </c>
      <c r="E60" s="51">
        <f>E61+E63+E65</f>
        <v>82655</v>
      </c>
      <c r="F60" s="51">
        <f>F61+F63+F65</f>
        <v>50408</v>
      </c>
      <c r="G60" s="51">
        <f t="shared" si="2"/>
        <v>235338</v>
      </c>
    </row>
    <row r="61" spans="1:537" s="29" customFormat="1" ht="12">
      <c r="A61" s="44"/>
      <c r="B61" s="44"/>
      <c r="C61" s="25" t="s">
        <v>100</v>
      </c>
      <c r="D61" s="49">
        <f t="shared" si="16" ref="D61:F61">SUM(D62:D62)</f>
        <v>9607</v>
      </c>
      <c r="E61" s="49">
        <f t="shared" si="16"/>
        <v>5949</v>
      </c>
      <c r="F61" s="49">
        <f t="shared" si="16"/>
        <v>2078</v>
      </c>
      <c r="G61" s="49">
        <f t="shared" si="2"/>
        <v>17634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  <c r="IW61" s="31"/>
      <c r="IX61" s="31"/>
      <c r="IY61" s="31"/>
      <c r="IZ61" s="31"/>
      <c r="JA61" s="31"/>
      <c r="JB61" s="31"/>
      <c r="JC61" s="31"/>
      <c r="JD61" s="31"/>
      <c r="JE61" s="31"/>
      <c r="JF61" s="31"/>
      <c r="JG61" s="31"/>
      <c r="JH61" s="31"/>
      <c r="JI61" s="31"/>
      <c r="JJ61" s="31"/>
      <c r="JK61" s="31"/>
      <c r="JL61" s="31"/>
      <c r="JM61" s="31"/>
      <c r="JN61" s="31"/>
      <c r="JO61" s="31"/>
      <c r="JP61" s="31"/>
      <c r="JQ61" s="31"/>
      <c r="JR61" s="31"/>
      <c r="JS61" s="31"/>
      <c r="JT61" s="31"/>
      <c r="JU61" s="31"/>
      <c r="JV61" s="31"/>
      <c r="JW61" s="31"/>
      <c r="JX61" s="31"/>
      <c r="JY61" s="31"/>
      <c r="JZ61" s="31"/>
      <c r="KA61" s="31"/>
      <c r="KB61" s="31"/>
      <c r="KC61" s="31"/>
      <c r="KD61" s="31"/>
      <c r="KE61" s="31"/>
      <c r="KF61" s="31"/>
      <c r="KG61" s="31"/>
      <c r="KH61" s="31"/>
      <c r="KI61" s="31"/>
      <c r="KJ61" s="31"/>
      <c r="KK61" s="31"/>
      <c r="KL61" s="31"/>
      <c r="KM61" s="31"/>
      <c r="KN61" s="31"/>
      <c r="KO61" s="31"/>
      <c r="KP61" s="31"/>
      <c r="KQ61" s="31"/>
      <c r="KR61" s="31"/>
      <c r="KS61" s="31"/>
      <c r="KT61" s="31"/>
      <c r="KU61" s="31"/>
      <c r="KV61" s="31"/>
      <c r="KW61" s="31"/>
      <c r="KX61" s="31"/>
      <c r="KY61" s="31"/>
      <c r="KZ61" s="31"/>
      <c r="LA61" s="31"/>
      <c r="LB61" s="31"/>
      <c r="LC61" s="31"/>
      <c r="LD61" s="31"/>
      <c r="LE61" s="31"/>
      <c r="LF61" s="31"/>
      <c r="LG61" s="31"/>
      <c r="LH61" s="31"/>
      <c r="LI61" s="31"/>
      <c r="LJ61" s="31"/>
      <c r="LK61" s="31"/>
      <c r="LL61" s="31"/>
      <c r="LM61" s="31"/>
      <c r="LN61" s="31"/>
      <c r="LO61" s="31"/>
      <c r="LP61" s="31"/>
      <c r="LQ61" s="31"/>
      <c r="LR61" s="31"/>
      <c r="LS61" s="31"/>
      <c r="LT61" s="31"/>
      <c r="LU61" s="31"/>
      <c r="LV61" s="31"/>
      <c r="LW61" s="31"/>
      <c r="LX61" s="31"/>
      <c r="LY61" s="31"/>
      <c r="LZ61" s="31"/>
      <c r="MA61" s="31"/>
      <c r="MB61" s="31"/>
      <c r="MC61" s="31"/>
      <c r="MD61" s="31"/>
      <c r="ME61" s="31"/>
      <c r="MF61" s="31"/>
      <c r="MG61" s="31"/>
      <c r="MH61" s="31"/>
      <c r="MI61" s="31"/>
      <c r="MJ61" s="31"/>
      <c r="MK61" s="31"/>
      <c r="ML61" s="31"/>
      <c r="MM61" s="31"/>
      <c r="MN61" s="31"/>
      <c r="MO61" s="31"/>
      <c r="MP61" s="31"/>
      <c r="MQ61" s="31"/>
      <c r="MR61" s="31"/>
      <c r="MS61" s="31"/>
      <c r="MT61" s="31"/>
      <c r="MU61" s="31"/>
      <c r="MV61" s="31"/>
      <c r="MW61" s="31"/>
      <c r="MX61" s="31"/>
      <c r="MY61" s="31"/>
      <c r="MZ61" s="31"/>
      <c r="NA61" s="31"/>
      <c r="NB61" s="31"/>
      <c r="NC61" s="31"/>
      <c r="ND61" s="31"/>
      <c r="NE61" s="31"/>
      <c r="NF61" s="31"/>
      <c r="NG61" s="31"/>
      <c r="NH61" s="31"/>
      <c r="NI61" s="31"/>
      <c r="NJ61" s="31"/>
      <c r="NK61" s="31"/>
      <c r="NL61" s="31"/>
      <c r="NM61" s="31"/>
      <c r="NN61" s="31"/>
      <c r="NO61" s="31"/>
      <c r="NP61" s="31"/>
      <c r="NQ61" s="31"/>
      <c r="NR61" s="31"/>
      <c r="NS61" s="31"/>
      <c r="NT61" s="31"/>
      <c r="NU61" s="31"/>
      <c r="NV61" s="31"/>
      <c r="NW61" s="31"/>
      <c r="NX61" s="31"/>
      <c r="NY61" s="31"/>
      <c r="NZ61" s="31"/>
      <c r="OA61" s="31"/>
      <c r="OB61" s="31"/>
      <c r="OC61" s="31"/>
      <c r="OD61" s="31"/>
      <c r="OE61" s="31"/>
      <c r="OF61" s="31"/>
      <c r="OG61" s="31"/>
      <c r="OH61" s="31"/>
      <c r="OI61" s="31"/>
      <c r="OJ61" s="31"/>
      <c r="OK61" s="31"/>
      <c r="OL61" s="31"/>
      <c r="OM61" s="31"/>
      <c r="ON61" s="31"/>
      <c r="OO61" s="31"/>
      <c r="OP61" s="31"/>
      <c r="OQ61" s="31"/>
      <c r="OR61" s="31"/>
      <c r="OS61" s="31"/>
      <c r="OT61" s="31"/>
      <c r="OU61" s="31"/>
      <c r="OV61" s="31"/>
      <c r="OW61" s="31"/>
      <c r="OX61" s="31"/>
      <c r="OY61" s="31"/>
      <c r="OZ61" s="31"/>
      <c r="PA61" s="31"/>
      <c r="PB61" s="31"/>
      <c r="PC61" s="31"/>
      <c r="PD61" s="31"/>
      <c r="PE61" s="31"/>
      <c r="PF61" s="31"/>
      <c r="PG61" s="31"/>
      <c r="PH61" s="31"/>
      <c r="PI61" s="31"/>
      <c r="PJ61" s="31"/>
      <c r="PK61" s="31"/>
      <c r="PL61" s="31"/>
      <c r="PM61" s="31"/>
      <c r="PN61" s="31"/>
      <c r="PO61" s="31"/>
      <c r="PP61" s="31"/>
      <c r="PQ61" s="31"/>
      <c r="PR61" s="31"/>
      <c r="PS61" s="31"/>
      <c r="PT61" s="31"/>
      <c r="PU61" s="31"/>
      <c r="PV61" s="31"/>
      <c r="PW61" s="31"/>
      <c r="PX61" s="31"/>
      <c r="PY61" s="31"/>
      <c r="PZ61" s="31"/>
      <c r="QA61" s="31"/>
      <c r="QB61" s="31"/>
      <c r="QC61" s="31"/>
      <c r="QD61" s="31"/>
      <c r="QE61" s="31"/>
      <c r="QF61" s="31"/>
      <c r="QG61" s="31"/>
      <c r="QH61" s="31"/>
      <c r="QI61" s="31"/>
      <c r="QJ61" s="31"/>
      <c r="QK61" s="31"/>
      <c r="QL61" s="31"/>
      <c r="QM61" s="31"/>
      <c r="QN61" s="31"/>
      <c r="QO61" s="31"/>
      <c r="QP61" s="31"/>
      <c r="QQ61" s="31"/>
      <c r="QR61" s="31"/>
      <c r="QS61" s="31"/>
      <c r="QT61" s="31"/>
      <c r="QU61" s="31"/>
      <c r="QV61" s="31"/>
      <c r="QW61" s="31"/>
      <c r="QX61" s="31"/>
      <c r="QY61" s="31"/>
      <c r="QZ61" s="31"/>
      <c r="RA61" s="31"/>
      <c r="RB61" s="31"/>
      <c r="RC61" s="31"/>
      <c r="RD61" s="31"/>
      <c r="RE61" s="31"/>
      <c r="RF61" s="31"/>
      <c r="RG61" s="31"/>
      <c r="RH61" s="31"/>
      <c r="RI61" s="31"/>
      <c r="RJ61" s="31"/>
      <c r="RK61" s="31"/>
      <c r="RL61" s="31"/>
      <c r="RM61" s="31"/>
      <c r="RN61" s="31"/>
      <c r="RO61" s="31"/>
      <c r="RP61" s="31"/>
      <c r="RQ61" s="31"/>
      <c r="RR61" s="31"/>
      <c r="RS61" s="31"/>
      <c r="RT61" s="31"/>
      <c r="RU61" s="31"/>
      <c r="RV61" s="31"/>
      <c r="RW61" s="31"/>
      <c r="RX61" s="31"/>
      <c r="RY61" s="31"/>
      <c r="RZ61" s="31"/>
      <c r="SA61" s="31"/>
      <c r="SB61" s="31"/>
      <c r="SC61" s="31"/>
      <c r="SD61" s="31"/>
      <c r="SE61" s="31"/>
      <c r="SF61" s="31"/>
      <c r="SG61" s="31"/>
      <c r="SH61" s="31"/>
      <c r="SI61" s="31"/>
      <c r="SJ61" s="31"/>
      <c r="SK61" s="31"/>
      <c r="SL61" s="31"/>
      <c r="SM61" s="31"/>
      <c r="SN61" s="31"/>
      <c r="SO61" s="31"/>
      <c r="SP61" s="31"/>
      <c r="SQ61" s="31"/>
      <c r="SR61" s="31"/>
      <c r="SS61" s="31"/>
      <c r="ST61" s="31"/>
      <c r="SU61" s="31"/>
      <c r="SV61" s="31"/>
      <c r="SW61" s="31"/>
      <c r="SX61" s="31"/>
      <c r="SY61" s="31"/>
      <c r="SZ61" s="31"/>
      <c r="TA61" s="31"/>
      <c r="TB61" s="31"/>
      <c r="TC61" s="31"/>
      <c r="TD61" s="31"/>
      <c r="TE61" s="31"/>
      <c r="TF61" s="31"/>
      <c r="TG61" s="31"/>
      <c r="TH61" s="31"/>
      <c r="TI61" s="31"/>
      <c r="TJ61" s="31"/>
      <c r="TK61" s="31"/>
      <c r="TL61" s="31"/>
      <c r="TM61" s="31"/>
      <c r="TN61" s="31"/>
      <c r="TO61" s="31"/>
      <c r="TP61" s="31"/>
      <c r="TQ61" s="31"/>
    </row>
    <row r="62" spans="1:537" s="23" customFormat="1" ht="12">
      <c r="A62" s="24" t="s">
        <v>9</v>
      </c>
      <c r="B62" s="24" t="s">
        <v>101</v>
      </c>
      <c r="C62" s="25" t="s">
        <v>102</v>
      </c>
      <c r="D62" s="26">
        <v>9607</v>
      </c>
      <c r="E62" s="26">
        <v>5949</v>
      </c>
      <c r="F62" s="26">
        <v>2078</v>
      </c>
      <c r="G62" s="26">
        <f t="shared" si="2"/>
        <v>17634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  <c r="KM62" s="27"/>
      <c r="KN62" s="27"/>
      <c r="KO62" s="27"/>
      <c r="KP62" s="27"/>
      <c r="KQ62" s="27"/>
      <c r="KR62" s="27"/>
      <c r="KS62" s="27"/>
      <c r="KT62" s="27"/>
      <c r="KU62" s="27"/>
      <c r="KV62" s="27"/>
      <c r="KW62" s="27"/>
      <c r="KX62" s="27"/>
      <c r="KY62" s="27"/>
      <c r="KZ62" s="27"/>
      <c r="LA62" s="27"/>
      <c r="LB62" s="27"/>
      <c r="LC62" s="27"/>
      <c r="LD62" s="27"/>
      <c r="LE62" s="27"/>
      <c r="LF62" s="27"/>
      <c r="LG62" s="27"/>
      <c r="LH62" s="27"/>
      <c r="LI62" s="27"/>
      <c r="LJ62" s="27"/>
      <c r="LK62" s="27"/>
      <c r="LL62" s="27"/>
      <c r="LM62" s="27"/>
      <c r="LN62" s="27"/>
      <c r="LO62" s="27"/>
      <c r="LP62" s="27"/>
      <c r="LQ62" s="27"/>
      <c r="LR62" s="27"/>
      <c r="LS62" s="27"/>
      <c r="LT62" s="27"/>
      <c r="LU62" s="27"/>
      <c r="LV62" s="27"/>
      <c r="LW62" s="27"/>
      <c r="LX62" s="27"/>
      <c r="LY62" s="27"/>
      <c r="LZ62" s="27"/>
      <c r="MA62" s="27"/>
      <c r="MB62" s="27"/>
      <c r="MC62" s="27"/>
      <c r="MD62" s="27"/>
      <c r="ME62" s="27"/>
      <c r="MF62" s="27"/>
      <c r="MG62" s="27"/>
      <c r="MH62" s="27"/>
      <c r="MI62" s="27"/>
      <c r="MJ62" s="27"/>
      <c r="MK62" s="27"/>
      <c r="ML62" s="27"/>
      <c r="MM62" s="27"/>
      <c r="MN62" s="27"/>
      <c r="MO62" s="27"/>
      <c r="MP62" s="27"/>
      <c r="MQ62" s="27"/>
      <c r="MR62" s="27"/>
      <c r="MS62" s="27"/>
      <c r="MT62" s="27"/>
      <c r="MU62" s="27"/>
      <c r="MV62" s="27"/>
      <c r="MW62" s="27"/>
      <c r="MX62" s="27"/>
      <c r="MY62" s="27"/>
      <c r="MZ62" s="27"/>
      <c r="NA62" s="27"/>
      <c r="NB62" s="27"/>
      <c r="NC62" s="27"/>
      <c r="ND62" s="27"/>
      <c r="NE62" s="27"/>
      <c r="NF62" s="27"/>
      <c r="NG62" s="27"/>
      <c r="NH62" s="27"/>
      <c r="NI62" s="27"/>
      <c r="NJ62" s="27"/>
      <c r="NK62" s="27"/>
      <c r="NL62" s="27"/>
      <c r="NM62" s="27"/>
      <c r="NN62" s="27"/>
      <c r="NO62" s="27"/>
      <c r="NP62" s="27"/>
      <c r="NQ62" s="27"/>
      <c r="NR62" s="27"/>
      <c r="NS62" s="27"/>
      <c r="NT62" s="27"/>
      <c r="NU62" s="27"/>
      <c r="NV62" s="27"/>
      <c r="NW62" s="27"/>
      <c r="NX62" s="27"/>
      <c r="NY62" s="27"/>
      <c r="NZ62" s="27"/>
      <c r="OA62" s="27"/>
      <c r="OB62" s="27"/>
      <c r="OC62" s="27"/>
      <c r="OD62" s="27"/>
      <c r="OE62" s="27"/>
      <c r="OF62" s="27"/>
      <c r="OG62" s="27"/>
      <c r="OH62" s="27"/>
      <c r="OI62" s="27"/>
      <c r="OJ62" s="27"/>
      <c r="OK62" s="27"/>
      <c r="OL62" s="27"/>
      <c r="OM62" s="27"/>
      <c r="ON62" s="27"/>
      <c r="OO62" s="27"/>
      <c r="OP62" s="27"/>
      <c r="OQ62" s="27"/>
      <c r="OR62" s="27"/>
      <c r="OS62" s="27"/>
      <c r="OT62" s="27"/>
      <c r="OU62" s="27"/>
      <c r="OV62" s="27"/>
      <c r="OW62" s="27"/>
      <c r="OX62" s="27"/>
      <c r="OY62" s="27"/>
      <c r="OZ62" s="27"/>
      <c r="PA62" s="27"/>
      <c r="PB62" s="27"/>
      <c r="PC62" s="27"/>
      <c r="PD62" s="27"/>
      <c r="PE62" s="27"/>
      <c r="PF62" s="27"/>
      <c r="PG62" s="27"/>
      <c r="PH62" s="27"/>
      <c r="PI62" s="27"/>
      <c r="PJ62" s="27"/>
      <c r="PK62" s="27"/>
      <c r="PL62" s="27"/>
      <c r="PM62" s="27"/>
      <c r="PN62" s="27"/>
      <c r="PO62" s="27"/>
      <c r="PP62" s="27"/>
      <c r="PQ62" s="27"/>
      <c r="PR62" s="27"/>
      <c r="PS62" s="27"/>
      <c r="PT62" s="27"/>
      <c r="PU62" s="27"/>
      <c r="PV62" s="27"/>
      <c r="PW62" s="27"/>
      <c r="PX62" s="27"/>
      <c r="PY62" s="27"/>
      <c r="PZ62" s="27"/>
      <c r="QA62" s="27"/>
      <c r="QB62" s="27"/>
      <c r="QC62" s="27"/>
      <c r="QD62" s="27"/>
      <c r="QE62" s="27"/>
      <c r="QF62" s="27"/>
      <c r="QG62" s="27"/>
      <c r="QH62" s="27"/>
      <c r="QI62" s="27"/>
      <c r="QJ62" s="27"/>
      <c r="QK62" s="27"/>
      <c r="QL62" s="27"/>
      <c r="QM62" s="27"/>
      <c r="QN62" s="27"/>
      <c r="QO62" s="27"/>
      <c r="QP62" s="27"/>
      <c r="QQ62" s="27"/>
      <c r="QR62" s="27"/>
      <c r="QS62" s="27"/>
      <c r="QT62" s="27"/>
      <c r="QU62" s="27"/>
      <c r="QV62" s="27"/>
      <c r="QW62" s="27"/>
      <c r="QX62" s="27"/>
      <c r="QY62" s="27"/>
      <c r="QZ62" s="27"/>
      <c r="RA62" s="27"/>
      <c r="RB62" s="27"/>
      <c r="RC62" s="27"/>
      <c r="RD62" s="27"/>
      <c r="RE62" s="27"/>
      <c r="RF62" s="27"/>
      <c r="RG62" s="27"/>
      <c r="RH62" s="27"/>
      <c r="RI62" s="27"/>
      <c r="RJ62" s="27"/>
      <c r="RK62" s="27"/>
      <c r="RL62" s="27"/>
      <c r="RM62" s="27"/>
      <c r="RN62" s="27"/>
      <c r="RO62" s="27"/>
      <c r="RP62" s="27"/>
      <c r="RQ62" s="27"/>
      <c r="RR62" s="27"/>
      <c r="RS62" s="27"/>
      <c r="RT62" s="27"/>
      <c r="RU62" s="27"/>
      <c r="RV62" s="27"/>
      <c r="RW62" s="27"/>
      <c r="RX62" s="27"/>
      <c r="RY62" s="27"/>
      <c r="RZ62" s="27"/>
      <c r="SA62" s="27"/>
      <c r="SB62" s="27"/>
      <c r="SC62" s="27"/>
      <c r="SD62" s="27"/>
      <c r="SE62" s="27"/>
      <c r="SF62" s="27"/>
      <c r="SG62" s="27"/>
      <c r="SH62" s="27"/>
      <c r="SI62" s="27"/>
      <c r="SJ62" s="27"/>
      <c r="SK62" s="27"/>
      <c r="SL62" s="27"/>
      <c r="SM62" s="27"/>
      <c r="SN62" s="27"/>
      <c r="SO62" s="27"/>
      <c r="SP62" s="27"/>
      <c r="SQ62" s="27"/>
      <c r="SR62" s="27"/>
      <c r="SS62" s="27"/>
      <c r="ST62" s="27"/>
      <c r="SU62" s="27"/>
      <c r="SV62" s="27"/>
      <c r="SW62" s="27"/>
      <c r="SX62" s="27"/>
      <c r="SY62" s="27"/>
      <c r="SZ62" s="27"/>
      <c r="TA62" s="27"/>
      <c r="TB62" s="27"/>
      <c r="TC62" s="27"/>
      <c r="TD62" s="27"/>
      <c r="TE62" s="27"/>
      <c r="TF62" s="27"/>
      <c r="TG62" s="27"/>
      <c r="TH62" s="27"/>
      <c r="TI62" s="27"/>
      <c r="TJ62" s="27"/>
      <c r="TK62" s="27"/>
      <c r="TL62" s="27"/>
      <c r="TM62" s="27"/>
      <c r="TN62" s="27"/>
      <c r="TO62" s="27"/>
      <c r="TP62" s="27"/>
      <c r="TQ62" s="27"/>
    </row>
    <row r="63" spans="1:537" s="29" customFormat="1" ht="12">
      <c r="A63" s="44"/>
      <c r="B63" s="44"/>
      <c r="C63" s="25" t="s">
        <v>103</v>
      </c>
      <c r="D63" s="49">
        <f>SUM(D64)</f>
        <v>89434</v>
      </c>
      <c r="E63" s="49">
        <f>SUM(E64)</f>
        <v>71316</v>
      </c>
      <c r="F63" s="49">
        <f>SUM(F64)</f>
        <v>46713</v>
      </c>
      <c r="G63" s="49">
        <f t="shared" si="2"/>
        <v>207463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  <c r="IW63" s="31"/>
      <c r="IX63" s="31"/>
      <c r="IY63" s="31"/>
      <c r="IZ63" s="31"/>
      <c r="JA63" s="31"/>
      <c r="JB63" s="31"/>
      <c r="JC63" s="31"/>
      <c r="JD63" s="31"/>
      <c r="JE63" s="31"/>
      <c r="JF63" s="31"/>
      <c r="JG63" s="31"/>
      <c r="JH63" s="31"/>
      <c r="JI63" s="31"/>
      <c r="JJ63" s="31"/>
      <c r="JK63" s="31"/>
      <c r="JL63" s="31"/>
      <c r="JM63" s="31"/>
      <c r="JN63" s="31"/>
      <c r="JO63" s="31"/>
      <c r="JP63" s="31"/>
      <c r="JQ63" s="31"/>
      <c r="JR63" s="31"/>
      <c r="JS63" s="31"/>
      <c r="JT63" s="31"/>
      <c r="JU63" s="31"/>
      <c r="JV63" s="31"/>
      <c r="JW63" s="31"/>
      <c r="JX63" s="31"/>
      <c r="JY63" s="31"/>
      <c r="JZ63" s="31"/>
      <c r="KA63" s="31"/>
      <c r="KB63" s="31"/>
      <c r="KC63" s="31"/>
      <c r="KD63" s="31"/>
      <c r="KE63" s="31"/>
      <c r="KF63" s="31"/>
      <c r="KG63" s="31"/>
      <c r="KH63" s="31"/>
      <c r="KI63" s="31"/>
      <c r="KJ63" s="31"/>
      <c r="KK63" s="31"/>
      <c r="KL63" s="31"/>
      <c r="KM63" s="31"/>
      <c r="KN63" s="31"/>
      <c r="KO63" s="31"/>
      <c r="KP63" s="31"/>
      <c r="KQ63" s="31"/>
      <c r="KR63" s="31"/>
      <c r="KS63" s="31"/>
      <c r="KT63" s="31"/>
      <c r="KU63" s="31"/>
      <c r="KV63" s="31"/>
      <c r="KW63" s="31"/>
      <c r="KX63" s="31"/>
      <c r="KY63" s="31"/>
      <c r="KZ63" s="31"/>
      <c r="LA63" s="31"/>
      <c r="LB63" s="31"/>
      <c r="LC63" s="31"/>
      <c r="LD63" s="31"/>
      <c r="LE63" s="31"/>
      <c r="LF63" s="31"/>
      <c r="LG63" s="31"/>
      <c r="LH63" s="31"/>
      <c r="LI63" s="31"/>
      <c r="LJ63" s="31"/>
      <c r="LK63" s="31"/>
      <c r="LL63" s="31"/>
      <c r="LM63" s="31"/>
      <c r="LN63" s="31"/>
      <c r="LO63" s="31"/>
      <c r="LP63" s="31"/>
      <c r="LQ63" s="31"/>
      <c r="LR63" s="31"/>
      <c r="LS63" s="31"/>
      <c r="LT63" s="31"/>
      <c r="LU63" s="31"/>
      <c r="LV63" s="31"/>
      <c r="LW63" s="31"/>
      <c r="LX63" s="31"/>
      <c r="LY63" s="31"/>
      <c r="LZ63" s="31"/>
      <c r="MA63" s="31"/>
      <c r="MB63" s="31"/>
      <c r="MC63" s="31"/>
      <c r="MD63" s="31"/>
      <c r="ME63" s="31"/>
      <c r="MF63" s="31"/>
      <c r="MG63" s="31"/>
      <c r="MH63" s="31"/>
      <c r="MI63" s="31"/>
      <c r="MJ63" s="31"/>
      <c r="MK63" s="31"/>
      <c r="ML63" s="31"/>
      <c r="MM63" s="31"/>
      <c r="MN63" s="31"/>
      <c r="MO63" s="31"/>
      <c r="MP63" s="31"/>
      <c r="MQ63" s="31"/>
      <c r="MR63" s="31"/>
      <c r="MS63" s="31"/>
      <c r="MT63" s="31"/>
      <c r="MU63" s="31"/>
      <c r="MV63" s="31"/>
      <c r="MW63" s="31"/>
      <c r="MX63" s="31"/>
      <c r="MY63" s="31"/>
      <c r="MZ63" s="31"/>
      <c r="NA63" s="31"/>
      <c r="NB63" s="31"/>
      <c r="NC63" s="31"/>
      <c r="ND63" s="31"/>
      <c r="NE63" s="31"/>
      <c r="NF63" s="31"/>
      <c r="NG63" s="31"/>
      <c r="NH63" s="31"/>
      <c r="NI63" s="31"/>
      <c r="NJ63" s="31"/>
      <c r="NK63" s="31"/>
      <c r="NL63" s="31"/>
      <c r="NM63" s="31"/>
      <c r="NN63" s="31"/>
      <c r="NO63" s="31"/>
      <c r="NP63" s="31"/>
      <c r="NQ63" s="31"/>
      <c r="NR63" s="31"/>
      <c r="NS63" s="31"/>
      <c r="NT63" s="31"/>
      <c r="NU63" s="31"/>
      <c r="NV63" s="31"/>
      <c r="NW63" s="31"/>
      <c r="NX63" s="31"/>
      <c r="NY63" s="31"/>
      <c r="NZ63" s="31"/>
      <c r="OA63" s="31"/>
      <c r="OB63" s="31"/>
      <c r="OC63" s="31"/>
      <c r="OD63" s="31"/>
      <c r="OE63" s="31"/>
      <c r="OF63" s="31"/>
      <c r="OG63" s="31"/>
      <c r="OH63" s="31"/>
      <c r="OI63" s="31"/>
      <c r="OJ63" s="31"/>
      <c r="OK63" s="31"/>
      <c r="OL63" s="31"/>
      <c r="OM63" s="31"/>
      <c r="ON63" s="31"/>
      <c r="OO63" s="31"/>
      <c r="OP63" s="31"/>
      <c r="OQ63" s="31"/>
      <c r="OR63" s="31"/>
      <c r="OS63" s="31"/>
      <c r="OT63" s="31"/>
      <c r="OU63" s="31"/>
      <c r="OV63" s="31"/>
      <c r="OW63" s="31"/>
      <c r="OX63" s="31"/>
      <c r="OY63" s="31"/>
      <c r="OZ63" s="31"/>
      <c r="PA63" s="31"/>
      <c r="PB63" s="31"/>
      <c r="PC63" s="31"/>
      <c r="PD63" s="31"/>
      <c r="PE63" s="31"/>
      <c r="PF63" s="31"/>
      <c r="PG63" s="31"/>
      <c r="PH63" s="31"/>
      <c r="PI63" s="31"/>
      <c r="PJ63" s="31"/>
      <c r="PK63" s="31"/>
      <c r="PL63" s="31"/>
      <c r="PM63" s="31"/>
      <c r="PN63" s="31"/>
      <c r="PO63" s="31"/>
      <c r="PP63" s="31"/>
      <c r="PQ63" s="31"/>
      <c r="PR63" s="31"/>
      <c r="PS63" s="31"/>
      <c r="PT63" s="31"/>
      <c r="PU63" s="31"/>
      <c r="PV63" s="31"/>
      <c r="PW63" s="31"/>
      <c r="PX63" s="31"/>
      <c r="PY63" s="31"/>
      <c r="PZ63" s="31"/>
      <c r="QA63" s="31"/>
      <c r="QB63" s="31"/>
      <c r="QC63" s="31"/>
      <c r="QD63" s="31"/>
      <c r="QE63" s="31"/>
      <c r="QF63" s="31"/>
      <c r="QG63" s="31"/>
      <c r="QH63" s="31"/>
      <c r="QI63" s="31"/>
      <c r="QJ63" s="31"/>
      <c r="QK63" s="31"/>
      <c r="QL63" s="31"/>
      <c r="QM63" s="31"/>
      <c r="QN63" s="31"/>
      <c r="QO63" s="31"/>
      <c r="QP63" s="31"/>
      <c r="QQ63" s="31"/>
      <c r="QR63" s="31"/>
      <c r="QS63" s="31"/>
      <c r="QT63" s="31"/>
      <c r="QU63" s="31"/>
      <c r="QV63" s="31"/>
      <c r="QW63" s="31"/>
      <c r="QX63" s="31"/>
      <c r="QY63" s="31"/>
      <c r="QZ63" s="31"/>
      <c r="RA63" s="31"/>
      <c r="RB63" s="31"/>
      <c r="RC63" s="31"/>
      <c r="RD63" s="31"/>
      <c r="RE63" s="31"/>
      <c r="RF63" s="31"/>
      <c r="RG63" s="31"/>
      <c r="RH63" s="31"/>
      <c r="RI63" s="31"/>
      <c r="RJ63" s="31"/>
      <c r="RK63" s="31"/>
      <c r="RL63" s="31"/>
      <c r="RM63" s="31"/>
      <c r="RN63" s="31"/>
      <c r="RO63" s="31"/>
      <c r="RP63" s="31"/>
      <c r="RQ63" s="31"/>
      <c r="RR63" s="31"/>
      <c r="RS63" s="31"/>
      <c r="RT63" s="31"/>
      <c r="RU63" s="31"/>
      <c r="RV63" s="31"/>
      <c r="RW63" s="31"/>
      <c r="RX63" s="31"/>
      <c r="RY63" s="31"/>
      <c r="RZ63" s="31"/>
      <c r="SA63" s="31"/>
      <c r="SB63" s="31"/>
      <c r="SC63" s="31"/>
      <c r="SD63" s="31"/>
      <c r="SE63" s="31"/>
      <c r="SF63" s="31"/>
      <c r="SG63" s="31"/>
      <c r="SH63" s="31"/>
      <c r="SI63" s="31"/>
      <c r="SJ63" s="31"/>
      <c r="SK63" s="31"/>
      <c r="SL63" s="31"/>
      <c r="SM63" s="31"/>
      <c r="SN63" s="31"/>
      <c r="SO63" s="31"/>
      <c r="SP63" s="31"/>
      <c r="SQ63" s="31"/>
      <c r="SR63" s="31"/>
      <c r="SS63" s="31"/>
      <c r="ST63" s="31"/>
      <c r="SU63" s="31"/>
      <c r="SV63" s="31"/>
      <c r="SW63" s="31"/>
      <c r="SX63" s="31"/>
      <c r="SY63" s="31"/>
      <c r="SZ63" s="31"/>
      <c r="TA63" s="31"/>
      <c r="TB63" s="31"/>
      <c r="TC63" s="31"/>
      <c r="TD63" s="31"/>
      <c r="TE63" s="31"/>
      <c r="TF63" s="31"/>
      <c r="TG63" s="31"/>
      <c r="TH63" s="31"/>
      <c r="TI63" s="31"/>
      <c r="TJ63" s="31"/>
      <c r="TK63" s="31"/>
      <c r="TL63" s="31"/>
      <c r="TM63" s="31"/>
      <c r="TN63" s="31"/>
      <c r="TO63" s="31"/>
      <c r="TP63" s="31"/>
      <c r="TQ63" s="31"/>
    </row>
    <row r="64" spans="1:7" s="27" customFormat="1" ht="12">
      <c r="A64" s="24" t="s">
        <v>9</v>
      </c>
      <c r="B64" s="24" t="s">
        <v>104</v>
      </c>
      <c r="C64" s="25" t="s">
        <v>105</v>
      </c>
      <c r="D64" s="26">
        <v>89434</v>
      </c>
      <c r="E64" s="26">
        <v>71316</v>
      </c>
      <c r="F64" s="26">
        <v>46713</v>
      </c>
      <c r="G64" s="26">
        <f t="shared" si="2"/>
        <v>207463</v>
      </c>
    </row>
    <row r="65" spans="1:537" s="52" customFormat="1" ht="12">
      <c r="A65" s="24" t="s">
        <v>9</v>
      </c>
      <c r="B65" s="24" t="s">
        <v>106</v>
      </c>
      <c r="C65" s="25" t="s">
        <v>107</v>
      </c>
      <c r="D65" s="26">
        <v>3234</v>
      </c>
      <c r="E65" s="26">
        <v>5390</v>
      </c>
      <c r="F65" s="26">
        <v>1617</v>
      </c>
      <c r="G65" s="26">
        <f t="shared" si="2"/>
        <v>10241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</row>
    <row r="66" spans="1:537" s="17" customFormat="1" ht="32.25" customHeight="1">
      <c r="A66" s="45"/>
      <c r="B66" s="45"/>
      <c r="C66" s="54" t="s">
        <v>108</v>
      </c>
      <c r="D66" s="15">
        <f>SUM(D68+D79+D101+D200+D252)</f>
        <v>6985458008</v>
      </c>
      <c r="E66" s="15">
        <f>SUM(E68+E79+E101+E200+E252)</f>
        <v>6699227902</v>
      </c>
      <c r="F66" s="15">
        <f>SUM(F68+F79+F101+F200+F252)</f>
        <v>4579406138</v>
      </c>
      <c r="G66" s="15">
        <f t="shared" si="2"/>
        <v>18264092048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2"/>
      <c r="MP66" s="22"/>
      <c r="MQ66" s="22"/>
      <c r="MR66" s="22"/>
      <c r="MS66" s="22"/>
      <c r="MT66" s="22"/>
      <c r="MU66" s="22"/>
      <c r="MV66" s="22"/>
      <c r="MW66" s="22"/>
      <c r="MX66" s="22"/>
      <c r="MY66" s="22"/>
      <c r="MZ66" s="22"/>
      <c r="NA66" s="22"/>
      <c r="NB66" s="22"/>
      <c r="NC66" s="22"/>
      <c r="ND66" s="22"/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2"/>
      <c r="NS66" s="22"/>
      <c r="NT66" s="22"/>
      <c r="NU66" s="22"/>
      <c r="NV66" s="22"/>
      <c r="NW66" s="22"/>
      <c r="NX66" s="22"/>
      <c r="NY66" s="22"/>
      <c r="NZ66" s="22"/>
      <c r="OA66" s="22"/>
      <c r="OB66" s="22"/>
      <c r="OC66" s="22"/>
      <c r="OD66" s="22"/>
      <c r="OE66" s="22"/>
      <c r="OF66" s="22"/>
      <c r="OG66" s="22"/>
      <c r="OH66" s="22"/>
      <c r="OI66" s="22"/>
      <c r="OJ66" s="22"/>
      <c r="OK66" s="22"/>
      <c r="OL66" s="22"/>
      <c r="OM66" s="22"/>
      <c r="ON66" s="22"/>
      <c r="OO66" s="22"/>
      <c r="OP66" s="22"/>
      <c r="OQ66" s="22"/>
      <c r="OR66" s="22"/>
      <c r="OS66" s="22"/>
      <c r="OT66" s="22"/>
      <c r="OU66" s="22"/>
      <c r="OV66" s="22"/>
      <c r="OW66" s="22"/>
      <c r="OX66" s="22"/>
      <c r="OY66" s="22"/>
      <c r="OZ66" s="22"/>
      <c r="PA66" s="22"/>
      <c r="PB66" s="22"/>
      <c r="PC66" s="22"/>
      <c r="PD66" s="22"/>
      <c r="PE66" s="22"/>
      <c r="PF66" s="22"/>
      <c r="PG66" s="22"/>
      <c r="PH66" s="22"/>
      <c r="PI66" s="22"/>
      <c r="PJ66" s="22"/>
      <c r="PK66" s="22"/>
      <c r="PL66" s="22"/>
      <c r="PM66" s="22"/>
      <c r="PN66" s="22"/>
      <c r="PO66" s="22"/>
      <c r="PP66" s="22"/>
      <c r="PQ66" s="22"/>
      <c r="PR66" s="22"/>
      <c r="PS66" s="22"/>
      <c r="PT66" s="22"/>
      <c r="PU66" s="22"/>
      <c r="PV66" s="22"/>
      <c r="PW66" s="22"/>
      <c r="PX66" s="22"/>
      <c r="PY66" s="22"/>
      <c r="PZ66" s="22"/>
      <c r="QA66" s="22"/>
      <c r="QB66" s="22"/>
      <c r="QC66" s="22"/>
      <c r="QD66" s="22"/>
      <c r="QE66" s="22"/>
      <c r="QF66" s="22"/>
      <c r="QG66" s="22"/>
      <c r="QH66" s="22"/>
      <c r="QI66" s="22"/>
      <c r="QJ66" s="22"/>
      <c r="QK66" s="22"/>
      <c r="QL66" s="22"/>
      <c r="QM66" s="22"/>
      <c r="QN66" s="22"/>
      <c r="QO66" s="22"/>
      <c r="QP66" s="22"/>
      <c r="QQ66" s="22"/>
      <c r="QR66" s="22"/>
      <c r="QS66" s="22"/>
      <c r="QT66" s="22"/>
      <c r="QU66" s="22"/>
      <c r="QV66" s="22"/>
      <c r="QW66" s="22"/>
      <c r="QX66" s="22"/>
      <c r="QY66" s="22"/>
      <c r="QZ66" s="22"/>
      <c r="RA66" s="22"/>
      <c r="RB66" s="22"/>
      <c r="RC66" s="22"/>
      <c r="RD66" s="22"/>
      <c r="RE66" s="22"/>
      <c r="RF66" s="22"/>
      <c r="RG66" s="22"/>
      <c r="RH66" s="22"/>
      <c r="RI66" s="22"/>
      <c r="RJ66" s="22"/>
      <c r="RK66" s="22"/>
      <c r="RL66" s="22"/>
      <c r="RM66" s="22"/>
      <c r="RN66" s="22"/>
      <c r="RO66" s="22"/>
      <c r="RP66" s="22"/>
      <c r="RQ66" s="22"/>
      <c r="RR66" s="22"/>
      <c r="RS66" s="22"/>
      <c r="RT66" s="22"/>
      <c r="RU66" s="22"/>
      <c r="RV66" s="22"/>
      <c r="RW66" s="22"/>
      <c r="RX66" s="22"/>
      <c r="RY66" s="22"/>
      <c r="RZ66" s="22"/>
      <c r="SA66" s="22"/>
      <c r="SB66" s="22"/>
      <c r="SC66" s="22"/>
      <c r="SD66" s="22"/>
      <c r="SE66" s="22"/>
      <c r="SF66" s="22"/>
      <c r="SG66" s="22"/>
      <c r="SH66" s="22"/>
      <c r="SI66" s="22"/>
      <c r="SJ66" s="22"/>
      <c r="SK66" s="22"/>
      <c r="SL66" s="22"/>
      <c r="SM66" s="22"/>
      <c r="SN66" s="22"/>
      <c r="SO66" s="22"/>
      <c r="SP66" s="22"/>
      <c r="SQ66" s="22"/>
      <c r="SR66" s="22"/>
      <c r="SS66" s="22"/>
      <c r="ST66" s="22"/>
      <c r="SU66" s="22"/>
      <c r="SV66" s="22"/>
      <c r="SW66" s="22"/>
      <c r="SX66" s="22"/>
      <c r="SY66" s="22"/>
      <c r="SZ66" s="22"/>
      <c r="TA66" s="22"/>
      <c r="TB66" s="22"/>
      <c r="TC66" s="22"/>
      <c r="TD66" s="22"/>
      <c r="TE66" s="22"/>
      <c r="TF66" s="22"/>
      <c r="TG66" s="22"/>
      <c r="TH66" s="22"/>
      <c r="TI66" s="22"/>
      <c r="TJ66" s="22"/>
      <c r="TK66" s="22"/>
      <c r="TL66" s="22"/>
      <c r="TM66" s="22"/>
      <c r="TN66" s="22"/>
      <c r="TO66" s="22"/>
      <c r="TP66" s="22"/>
      <c r="TQ66" s="22"/>
    </row>
    <row r="67" spans="1:7" s="22" customFormat="1" ht="7.5" customHeight="1">
      <c r="A67" s="45"/>
      <c r="B67" s="45"/>
      <c r="C67" s="45"/>
      <c r="D67" s="45"/>
      <c r="E67" s="45"/>
      <c r="F67" s="45"/>
      <c r="G67" s="55"/>
    </row>
    <row r="68" spans="1:7" s="22" customFormat="1" ht="13">
      <c r="A68" s="45"/>
      <c r="B68" s="45"/>
      <c r="C68" s="56" t="s">
        <v>109</v>
      </c>
      <c r="D68" s="15">
        <f>SUM(D69:D78)</f>
        <v>3122473472</v>
      </c>
      <c r="E68" s="15">
        <f>SUM(E69:E78)</f>
        <v>3514116194</v>
      </c>
      <c r="F68" s="15">
        <f>SUM(F69:F78)</f>
        <v>2156625033</v>
      </c>
      <c r="G68" s="15">
        <f t="shared" si="2"/>
        <v>8793214699</v>
      </c>
    </row>
    <row r="69" spans="1:537" s="23" customFormat="1" ht="12">
      <c r="A69" s="24" t="s">
        <v>97</v>
      </c>
      <c r="B69" s="24" t="s">
        <v>110</v>
      </c>
      <c r="C69" s="57" t="s">
        <v>111</v>
      </c>
      <c r="D69" s="26">
        <v>2198509632</v>
      </c>
      <c r="E69" s="26">
        <v>2785906453</v>
      </c>
      <c r="F69" s="26">
        <v>1699955321</v>
      </c>
      <c r="G69" s="26">
        <f t="shared" si="17" ref="G69:G132">SUM(D69:F69)</f>
        <v>6684371406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  <c r="IW69" s="27"/>
      <c r="IX69" s="27"/>
      <c r="IY69" s="27"/>
      <c r="IZ69" s="27"/>
      <c r="JA69" s="27"/>
      <c r="JB69" s="27"/>
      <c r="JC69" s="27"/>
      <c r="JD69" s="27"/>
      <c r="JE69" s="27"/>
      <c r="JF69" s="27"/>
      <c r="JG69" s="27"/>
      <c r="JH69" s="27"/>
      <c r="JI69" s="27"/>
      <c r="JJ69" s="27"/>
      <c r="JK69" s="27"/>
      <c r="JL69" s="27"/>
      <c r="JM69" s="27"/>
      <c r="JN69" s="27"/>
      <c r="JO69" s="27"/>
      <c r="JP69" s="27"/>
      <c r="JQ69" s="27"/>
      <c r="JR69" s="27"/>
      <c r="JS69" s="27"/>
      <c r="JT69" s="27"/>
      <c r="JU69" s="27"/>
      <c r="JV69" s="27"/>
      <c r="JW69" s="27"/>
      <c r="JX69" s="27"/>
      <c r="JY69" s="27"/>
      <c r="JZ69" s="27"/>
      <c r="KA69" s="27"/>
      <c r="KB69" s="27"/>
      <c r="KC69" s="27"/>
      <c r="KD69" s="27"/>
      <c r="KE69" s="27"/>
      <c r="KF69" s="27"/>
      <c r="KG69" s="27"/>
      <c r="KH69" s="27"/>
      <c r="KI69" s="27"/>
      <c r="KJ69" s="27"/>
      <c r="KK69" s="27"/>
      <c r="KL69" s="27"/>
      <c r="KM69" s="27"/>
      <c r="KN69" s="27"/>
      <c r="KO69" s="27"/>
      <c r="KP69" s="27"/>
      <c r="KQ69" s="27"/>
      <c r="KR69" s="27"/>
      <c r="KS69" s="27"/>
      <c r="KT69" s="27"/>
      <c r="KU69" s="27"/>
      <c r="KV69" s="27"/>
      <c r="KW69" s="27"/>
      <c r="KX69" s="27"/>
      <c r="KY69" s="27"/>
      <c r="KZ69" s="27"/>
      <c r="LA69" s="27"/>
      <c r="LB69" s="27"/>
      <c r="LC69" s="27"/>
      <c r="LD69" s="27"/>
      <c r="LE69" s="27"/>
      <c r="LF69" s="27"/>
      <c r="LG69" s="27"/>
      <c r="LH69" s="27"/>
      <c r="LI69" s="27"/>
      <c r="LJ69" s="27"/>
      <c r="LK69" s="27"/>
      <c r="LL69" s="27"/>
      <c r="LM69" s="27"/>
      <c r="LN69" s="27"/>
      <c r="LO69" s="27"/>
      <c r="LP69" s="27"/>
      <c r="LQ69" s="27"/>
      <c r="LR69" s="27"/>
      <c r="LS69" s="27"/>
      <c r="LT69" s="27"/>
      <c r="LU69" s="27"/>
      <c r="LV69" s="27"/>
      <c r="LW69" s="27"/>
      <c r="LX69" s="27"/>
      <c r="LY69" s="27"/>
      <c r="LZ69" s="27"/>
      <c r="MA69" s="27"/>
      <c r="MB69" s="27"/>
      <c r="MC69" s="27"/>
      <c r="MD69" s="27"/>
      <c r="ME69" s="27"/>
      <c r="MF69" s="27"/>
      <c r="MG69" s="27"/>
      <c r="MH69" s="27"/>
      <c r="MI69" s="27"/>
      <c r="MJ69" s="27"/>
      <c r="MK69" s="27"/>
      <c r="ML69" s="27"/>
      <c r="MM69" s="27"/>
      <c r="MN69" s="27"/>
      <c r="MO69" s="27"/>
      <c r="MP69" s="27"/>
      <c r="MQ69" s="27"/>
      <c r="MR69" s="27"/>
      <c r="MS69" s="27"/>
      <c r="MT69" s="27"/>
      <c r="MU69" s="27"/>
      <c r="MV69" s="27"/>
      <c r="MW69" s="27"/>
      <c r="MX69" s="27"/>
      <c r="MY69" s="27"/>
      <c r="MZ69" s="27"/>
      <c r="NA69" s="27"/>
      <c r="NB69" s="27"/>
      <c r="NC69" s="27"/>
      <c r="ND69" s="27"/>
      <c r="NE69" s="27"/>
      <c r="NF69" s="27"/>
      <c r="NG69" s="27"/>
      <c r="NH69" s="27"/>
      <c r="NI69" s="27"/>
      <c r="NJ69" s="27"/>
      <c r="NK69" s="27"/>
      <c r="NL69" s="27"/>
      <c r="NM69" s="27"/>
      <c r="NN69" s="27"/>
      <c r="NO69" s="27"/>
      <c r="NP69" s="27"/>
      <c r="NQ69" s="27"/>
      <c r="NR69" s="27"/>
      <c r="NS69" s="27"/>
      <c r="NT69" s="27"/>
      <c r="NU69" s="27"/>
      <c r="NV69" s="27"/>
      <c r="NW69" s="27"/>
      <c r="NX69" s="27"/>
      <c r="NY69" s="27"/>
      <c r="NZ69" s="27"/>
      <c r="OA69" s="27"/>
      <c r="OB69" s="27"/>
      <c r="OC69" s="27"/>
      <c r="OD69" s="27"/>
      <c r="OE69" s="27"/>
      <c r="OF69" s="27"/>
      <c r="OG69" s="27"/>
      <c r="OH69" s="27"/>
      <c r="OI69" s="27"/>
      <c r="OJ69" s="27"/>
      <c r="OK69" s="27"/>
      <c r="OL69" s="27"/>
      <c r="OM69" s="27"/>
      <c r="ON69" s="27"/>
      <c r="OO69" s="27"/>
      <c r="OP69" s="27"/>
      <c r="OQ69" s="27"/>
      <c r="OR69" s="27"/>
      <c r="OS69" s="27"/>
      <c r="OT69" s="27"/>
      <c r="OU69" s="27"/>
      <c r="OV69" s="27"/>
      <c r="OW69" s="27"/>
      <c r="OX69" s="27"/>
      <c r="OY69" s="27"/>
      <c r="OZ69" s="27"/>
      <c r="PA69" s="27"/>
      <c r="PB69" s="27"/>
      <c r="PC69" s="27"/>
      <c r="PD69" s="27"/>
      <c r="PE69" s="27"/>
      <c r="PF69" s="27"/>
      <c r="PG69" s="27"/>
      <c r="PH69" s="27"/>
      <c r="PI69" s="27"/>
      <c r="PJ69" s="27"/>
      <c r="PK69" s="27"/>
      <c r="PL69" s="27"/>
      <c r="PM69" s="27"/>
      <c r="PN69" s="27"/>
      <c r="PO69" s="27"/>
      <c r="PP69" s="27"/>
      <c r="PQ69" s="27"/>
      <c r="PR69" s="27"/>
      <c r="PS69" s="27"/>
      <c r="PT69" s="27"/>
      <c r="PU69" s="27"/>
      <c r="PV69" s="27"/>
      <c r="PW69" s="27"/>
      <c r="PX69" s="27"/>
      <c r="PY69" s="27"/>
      <c r="PZ69" s="27"/>
      <c r="QA69" s="27"/>
      <c r="QB69" s="27"/>
      <c r="QC69" s="27"/>
      <c r="QD69" s="27"/>
      <c r="QE69" s="27"/>
      <c r="QF69" s="27"/>
      <c r="QG69" s="27"/>
      <c r="QH69" s="27"/>
      <c r="QI69" s="27"/>
      <c r="QJ69" s="27"/>
      <c r="QK69" s="27"/>
      <c r="QL69" s="27"/>
      <c r="QM69" s="27"/>
      <c r="QN69" s="27"/>
      <c r="QO69" s="27"/>
      <c r="QP69" s="27"/>
      <c r="QQ69" s="27"/>
      <c r="QR69" s="27"/>
      <c r="QS69" s="27"/>
      <c r="QT69" s="27"/>
      <c r="QU69" s="27"/>
      <c r="QV69" s="27"/>
      <c r="QW69" s="27"/>
      <c r="QX69" s="27"/>
      <c r="QY69" s="27"/>
      <c r="QZ69" s="27"/>
      <c r="RA69" s="27"/>
      <c r="RB69" s="27"/>
      <c r="RC69" s="27"/>
      <c r="RD69" s="27"/>
      <c r="RE69" s="27"/>
      <c r="RF69" s="27"/>
      <c r="RG69" s="27"/>
      <c r="RH69" s="27"/>
      <c r="RI69" s="27"/>
      <c r="RJ69" s="27"/>
      <c r="RK69" s="27"/>
      <c r="RL69" s="27"/>
      <c r="RM69" s="27"/>
      <c r="RN69" s="27"/>
      <c r="RO69" s="27"/>
      <c r="RP69" s="27"/>
      <c r="RQ69" s="27"/>
      <c r="RR69" s="27"/>
      <c r="RS69" s="27"/>
      <c r="RT69" s="27"/>
      <c r="RU69" s="27"/>
      <c r="RV69" s="27"/>
      <c r="RW69" s="27"/>
      <c r="RX69" s="27"/>
      <c r="RY69" s="27"/>
      <c r="RZ69" s="27"/>
      <c r="SA69" s="27"/>
      <c r="SB69" s="27"/>
      <c r="SC69" s="27"/>
      <c r="SD69" s="27"/>
      <c r="SE69" s="27"/>
      <c r="SF69" s="27"/>
      <c r="SG69" s="27"/>
      <c r="SH69" s="27"/>
      <c r="SI69" s="27"/>
      <c r="SJ69" s="27"/>
      <c r="SK69" s="27"/>
      <c r="SL69" s="27"/>
      <c r="SM69" s="27"/>
      <c r="SN69" s="27"/>
      <c r="SO69" s="27"/>
      <c r="SP69" s="27"/>
      <c r="SQ69" s="27"/>
      <c r="SR69" s="27"/>
      <c r="SS69" s="27"/>
      <c r="ST69" s="27"/>
      <c r="SU69" s="27"/>
      <c r="SV69" s="27"/>
      <c r="SW69" s="27"/>
      <c r="SX69" s="27"/>
      <c r="SY69" s="27"/>
      <c r="SZ69" s="27"/>
      <c r="TA69" s="27"/>
      <c r="TB69" s="27"/>
      <c r="TC69" s="27"/>
      <c r="TD69" s="27"/>
      <c r="TE69" s="27"/>
      <c r="TF69" s="27"/>
      <c r="TG69" s="27"/>
      <c r="TH69" s="27"/>
      <c r="TI69" s="27"/>
      <c r="TJ69" s="27"/>
      <c r="TK69" s="27"/>
      <c r="TL69" s="27"/>
      <c r="TM69" s="27"/>
      <c r="TN69" s="27"/>
      <c r="TO69" s="27"/>
      <c r="TP69" s="27"/>
      <c r="TQ69" s="27"/>
    </row>
    <row r="70" spans="1:537" s="23" customFormat="1" ht="12">
      <c r="A70" s="24" t="s">
        <v>112</v>
      </c>
      <c r="B70" s="24" t="s">
        <v>113</v>
      </c>
      <c r="C70" s="57" t="s">
        <v>114</v>
      </c>
      <c r="D70" s="26"/>
      <c r="E70" s="26"/>
      <c r="F70" s="26"/>
      <c r="G70" s="26">
        <f t="shared" si="17"/>
        <v>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  <c r="IW70" s="27"/>
      <c r="IX70" s="27"/>
      <c r="IY70" s="27"/>
      <c r="IZ70" s="27"/>
      <c r="JA70" s="27"/>
      <c r="JB70" s="27"/>
      <c r="JC70" s="27"/>
      <c r="JD70" s="27"/>
      <c r="JE70" s="27"/>
      <c r="JF70" s="27"/>
      <c r="JG70" s="27"/>
      <c r="JH70" s="27"/>
      <c r="JI70" s="27"/>
      <c r="JJ70" s="27"/>
      <c r="JK70" s="27"/>
      <c r="JL70" s="27"/>
      <c r="JM70" s="27"/>
      <c r="JN70" s="27"/>
      <c r="JO70" s="27"/>
      <c r="JP70" s="27"/>
      <c r="JQ70" s="27"/>
      <c r="JR70" s="27"/>
      <c r="JS70" s="27"/>
      <c r="JT70" s="27"/>
      <c r="JU70" s="27"/>
      <c r="JV70" s="27"/>
      <c r="JW70" s="27"/>
      <c r="JX70" s="27"/>
      <c r="JY70" s="27"/>
      <c r="JZ70" s="27"/>
      <c r="KA70" s="27"/>
      <c r="KB70" s="27"/>
      <c r="KC70" s="27"/>
      <c r="KD70" s="27"/>
      <c r="KE70" s="27"/>
      <c r="KF70" s="27"/>
      <c r="KG70" s="27"/>
      <c r="KH70" s="27"/>
      <c r="KI70" s="27"/>
      <c r="KJ70" s="27"/>
      <c r="KK70" s="27"/>
      <c r="KL70" s="27"/>
      <c r="KM70" s="27"/>
      <c r="KN70" s="27"/>
      <c r="KO70" s="27"/>
      <c r="KP70" s="27"/>
      <c r="KQ70" s="27"/>
      <c r="KR70" s="27"/>
      <c r="KS70" s="27"/>
      <c r="KT70" s="27"/>
      <c r="KU70" s="27"/>
      <c r="KV70" s="27"/>
      <c r="KW70" s="27"/>
      <c r="KX70" s="27"/>
      <c r="KY70" s="27"/>
      <c r="KZ70" s="27"/>
      <c r="LA70" s="27"/>
      <c r="LB70" s="27"/>
      <c r="LC70" s="27"/>
      <c r="LD70" s="27"/>
      <c r="LE70" s="27"/>
      <c r="LF70" s="27"/>
      <c r="LG70" s="27"/>
      <c r="LH70" s="27"/>
      <c r="LI70" s="27"/>
      <c r="LJ70" s="27"/>
      <c r="LK70" s="27"/>
      <c r="LL70" s="27"/>
      <c r="LM70" s="27"/>
      <c r="LN70" s="27"/>
      <c r="LO70" s="27"/>
      <c r="LP70" s="27"/>
      <c r="LQ70" s="27"/>
      <c r="LR70" s="27"/>
      <c r="LS70" s="27"/>
      <c r="LT70" s="27"/>
      <c r="LU70" s="27"/>
      <c r="LV70" s="27"/>
      <c r="LW70" s="27"/>
      <c r="LX70" s="27"/>
      <c r="LY70" s="27"/>
      <c r="LZ70" s="27"/>
      <c r="MA70" s="27"/>
      <c r="MB70" s="27"/>
      <c r="MC70" s="27"/>
      <c r="MD70" s="27"/>
      <c r="ME70" s="27"/>
      <c r="MF70" s="27"/>
      <c r="MG70" s="27"/>
      <c r="MH70" s="27"/>
      <c r="MI70" s="27"/>
      <c r="MJ70" s="27"/>
      <c r="MK70" s="27"/>
      <c r="ML70" s="27"/>
      <c r="MM70" s="27"/>
      <c r="MN70" s="27"/>
      <c r="MO70" s="27"/>
      <c r="MP70" s="27"/>
      <c r="MQ70" s="27"/>
      <c r="MR70" s="27"/>
      <c r="MS70" s="27"/>
      <c r="MT70" s="27"/>
      <c r="MU70" s="27"/>
      <c r="MV70" s="27"/>
      <c r="MW70" s="27"/>
      <c r="MX70" s="27"/>
      <c r="MY70" s="27"/>
      <c r="MZ70" s="27"/>
      <c r="NA70" s="27"/>
      <c r="NB70" s="27"/>
      <c r="NC70" s="27"/>
      <c r="ND70" s="27"/>
      <c r="NE70" s="27"/>
      <c r="NF70" s="27"/>
      <c r="NG70" s="27"/>
      <c r="NH70" s="27"/>
      <c r="NI70" s="27"/>
      <c r="NJ70" s="27"/>
      <c r="NK70" s="27"/>
      <c r="NL70" s="27"/>
      <c r="NM70" s="27"/>
      <c r="NN70" s="27"/>
      <c r="NO70" s="27"/>
      <c r="NP70" s="27"/>
      <c r="NQ70" s="27"/>
      <c r="NR70" s="27"/>
      <c r="NS70" s="27"/>
      <c r="NT70" s="27"/>
      <c r="NU70" s="27"/>
      <c r="NV70" s="27"/>
      <c r="NW70" s="27"/>
      <c r="NX70" s="27"/>
      <c r="NY70" s="27"/>
      <c r="NZ70" s="27"/>
      <c r="OA70" s="27"/>
      <c r="OB70" s="27"/>
      <c r="OC70" s="27"/>
      <c r="OD70" s="27"/>
      <c r="OE70" s="27"/>
      <c r="OF70" s="27"/>
      <c r="OG70" s="27"/>
      <c r="OH70" s="27"/>
      <c r="OI70" s="27"/>
      <c r="OJ70" s="27"/>
      <c r="OK70" s="27"/>
      <c r="OL70" s="27"/>
      <c r="OM70" s="27"/>
      <c r="ON70" s="27"/>
      <c r="OO70" s="27"/>
      <c r="OP70" s="27"/>
      <c r="OQ70" s="27"/>
      <c r="OR70" s="27"/>
      <c r="OS70" s="27"/>
      <c r="OT70" s="27"/>
      <c r="OU70" s="27"/>
      <c r="OV70" s="27"/>
      <c r="OW70" s="27"/>
      <c r="OX70" s="27"/>
      <c r="OY70" s="27"/>
      <c r="OZ70" s="27"/>
      <c r="PA70" s="27"/>
      <c r="PB70" s="27"/>
      <c r="PC70" s="27"/>
      <c r="PD70" s="27"/>
      <c r="PE70" s="27"/>
      <c r="PF70" s="27"/>
      <c r="PG70" s="27"/>
      <c r="PH70" s="27"/>
      <c r="PI70" s="27"/>
      <c r="PJ70" s="27"/>
      <c r="PK70" s="27"/>
      <c r="PL70" s="27"/>
      <c r="PM70" s="27"/>
      <c r="PN70" s="27"/>
      <c r="PO70" s="27"/>
      <c r="PP70" s="27"/>
      <c r="PQ70" s="27"/>
      <c r="PR70" s="27"/>
      <c r="PS70" s="27"/>
      <c r="PT70" s="27"/>
      <c r="PU70" s="27"/>
      <c r="PV70" s="27"/>
      <c r="PW70" s="27"/>
      <c r="PX70" s="27"/>
      <c r="PY70" s="27"/>
      <c r="PZ70" s="27"/>
      <c r="QA70" s="27"/>
      <c r="QB70" s="27"/>
      <c r="QC70" s="27"/>
      <c r="QD70" s="27"/>
      <c r="QE70" s="27"/>
      <c r="QF70" s="27"/>
      <c r="QG70" s="27"/>
      <c r="QH70" s="27"/>
      <c r="QI70" s="27"/>
      <c r="QJ70" s="27"/>
      <c r="QK70" s="27"/>
      <c r="QL70" s="27"/>
      <c r="QM70" s="27"/>
      <c r="QN70" s="27"/>
      <c r="QO70" s="27"/>
      <c r="QP70" s="27"/>
      <c r="QQ70" s="27"/>
      <c r="QR70" s="27"/>
      <c r="QS70" s="27"/>
      <c r="QT70" s="27"/>
      <c r="QU70" s="27"/>
      <c r="QV70" s="27"/>
      <c r="QW70" s="27"/>
      <c r="QX70" s="27"/>
      <c r="QY70" s="27"/>
      <c r="QZ70" s="27"/>
      <c r="RA70" s="27"/>
      <c r="RB70" s="27"/>
      <c r="RC70" s="27"/>
      <c r="RD70" s="27"/>
      <c r="RE70" s="27"/>
      <c r="RF70" s="27"/>
      <c r="RG70" s="27"/>
      <c r="RH70" s="27"/>
      <c r="RI70" s="27"/>
      <c r="RJ70" s="27"/>
      <c r="RK70" s="27"/>
      <c r="RL70" s="27"/>
      <c r="RM70" s="27"/>
      <c r="RN70" s="27"/>
      <c r="RO70" s="27"/>
      <c r="RP70" s="27"/>
      <c r="RQ70" s="27"/>
      <c r="RR70" s="27"/>
      <c r="RS70" s="27"/>
      <c r="RT70" s="27"/>
      <c r="RU70" s="27"/>
      <c r="RV70" s="27"/>
      <c r="RW70" s="27"/>
      <c r="RX70" s="27"/>
      <c r="RY70" s="27"/>
      <c r="RZ70" s="27"/>
      <c r="SA70" s="27"/>
      <c r="SB70" s="27"/>
      <c r="SC70" s="27"/>
      <c r="SD70" s="27"/>
      <c r="SE70" s="27"/>
      <c r="SF70" s="27"/>
      <c r="SG70" s="27"/>
      <c r="SH70" s="27"/>
      <c r="SI70" s="27"/>
      <c r="SJ70" s="27"/>
      <c r="SK70" s="27"/>
      <c r="SL70" s="27"/>
      <c r="SM70" s="27"/>
      <c r="SN70" s="27"/>
      <c r="SO70" s="27"/>
      <c r="SP70" s="27"/>
      <c r="SQ70" s="27"/>
      <c r="SR70" s="27"/>
      <c r="SS70" s="27"/>
      <c r="ST70" s="27"/>
      <c r="SU70" s="27"/>
      <c r="SV70" s="27"/>
      <c r="SW70" s="27"/>
      <c r="SX70" s="27"/>
      <c r="SY70" s="27"/>
      <c r="SZ70" s="27"/>
      <c r="TA70" s="27"/>
      <c r="TB70" s="27"/>
      <c r="TC70" s="27"/>
      <c r="TD70" s="27"/>
      <c r="TE70" s="27"/>
      <c r="TF70" s="27"/>
      <c r="TG70" s="27"/>
      <c r="TH70" s="27"/>
      <c r="TI70" s="27"/>
      <c r="TJ70" s="27"/>
      <c r="TK70" s="27"/>
      <c r="TL70" s="27"/>
      <c r="TM70" s="27"/>
      <c r="TN70" s="27"/>
      <c r="TO70" s="27"/>
      <c r="TP70" s="27"/>
      <c r="TQ70" s="27"/>
    </row>
    <row r="71" spans="1:537" s="23" customFormat="1" ht="12">
      <c r="A71" s="24" t="s">
        <v>97</v>
      </c>
      <c r="B71" s="24" t="s">
        <v>115</v>
      </c>
      <c r="C71" s="57" t="s">
        <v>116</v>
      </c>
      <c r="D71" s="26">
        <v>114638780</v>
      </c>
      <c r="E71" s="26">
        <v>145264127</v>
      </c>
      <c r="F71" s="26">
        <v>88106828</v>
      </c>
      <c r="G71" s="26">
        <f t="shared" si="17"/>
        <v>348009735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  <c r="IW71" s="27"/>
      <c r="IX71" s="27"/>
      <c r="IY71" s="27"/>
      <c r="IZ71" s="27"/>
      <c r="JA71" s="27"/>
      <c r="JB71" s="27"/>
      <c r="JC71" s="27"/>
      <c r="JD71" s="27"/>
      <c r="JE71" s="27"/>
      <c r="JF71" s="27"/>
      <c r="JG71" s="27"/>
      <c r="JH71" s="27"/>
      <c r="JI71" s="27"/>
      <c r="JJ71" s="27"/>
      <c r="JK71" s="27"/>
      <c r="JL71" s="27"/>
      <c r="JM71" s="27"/>
      <c r="JN71" s="27"/>
      <c r="JO71" s="27"/>
      <c r="JP71" s="27"/>
      <c r="JQ71" s="27"/>
      <c r="JR71" s="27"/>
      <c r="JS71" s="27"/>
      <c r="JT71" s="27"/>
      <c r="JU71" s="27"/>
      <c r="JV71" s="27"/>
      <c r="JW71" s="27"/>
      <c r="JX71" s="27"/>
      <c r="JY71" s="27"/>
      <c r="JZ71" s="27"/>
      <c r="KA71" s="27"/>
      <c r="KB71" s="27"/>
      <c r="KC71" s="27"/>
      <c r="KD71" s="27"/>
      <c r="KE71" s="27"/>
      <c r="KF71" s="27"/>
      <c r="KG71" s="27"/>
      <c r="KH71" s="27"/>
      <c r="KI71" s="27"/>
      <c r="KJ71" s="27"/>
      <c r="KK71" s="27"/>
      <c r="KL71" s="27"/>
      <c r="KM71" s="27"/>
      <c r="KN71" s="27"/>
      <c r="KO71" s="27"/>
      <c r="KP71" s="27"/>
      <c r="KQ71" s="27"/>
      <c r="KR71" s="27"/>
      <c r="KS71" s="27"/>
      <c r="KT71" s="27"/>
      <c r="KU71" s="27"/>
      <c r="KV71" s="27"/>
      <c r="KW71" s="27"/>
      <c r="KX71" s="27"/>
      <c r="KY71" s="27"/>
      <c r="KZ71" s="27"/>
      <c r="LA71" s="27"/>
      <c r="LB71" s="27"/>
      <c r="LC71" s="27"/>
      <c r="LD71" s="27"/>
      <c r="LE71" s="27"/>
      <c r="LF71" s="27"/>
      <c r="LG71" s="27"/>
      <c r="LH71" s="27"/>
      <c r="LI71" s="27"/>
      <c r="LJ71" s="27"/>
      <c r="LK71" s="27"/>
      <c r="LL71" s="27"/>
      <c r="LM71" s="27"/>
      <c r="LN71" s="27"/>
      <c r="LO71" s="27"/>
      <c r="LP71" s="27"/>
      <c r="LQ71" s="27"/>
      <c r="LR71" s="27"/>
      <c r="LS71" s="27"/>
      <c r="LT71" s="27"/>
      <c r="LU71" s="27"/>
      <c r="LV71" s="27"/>
      <c r="LW71" s="27"/>
      <c r="LX71" s="27"/>
      <c r="LY71" s="27"/>
      <c r="LZ71" s="27"/>
      <c r="MA71" s="27"/>
      <c r="MB71" s="27"/>
      <c r="MC71" s="27"/>
      <c r="MD71" s="27"/>
      <c r="ME71" s="27"/>
      <c r="MF71" s="27"/>
      <c r="MG71" s="27"/>
      <c r="MH71" s="27"/>
      <c r="MI71" s="27"/>
      <c r="MJ71" s="27"/>
      <c r="MK71" s="27"/>
      <c r="ML71" s="27"/>
      <c r="MM71" s="27"/>
      <c r="MN71" s="27"/>
      <c r="MO71" s="27"/>
      <c r="MP71" s="27"/>
      <c r="MQ71" s="27"/>
      <c r="MR71" s="27"/>
      <c r="MS71" s="27"/>
      <c r="MT71" s="27"/>
      <c r="MU71" s="27"/>
      <c r="MV71" s="27"/>
      <c r="MW71" s="27"/>
      <c r="MX71" s="27"/>
      <c r="MY71" s="27"/>
      <c r="MZ71" s="27"/>
      <c r="NA71" s="27"/>
      <c r="NB71" s="27"/>
      <c r="NC71" s="27"/>
      <c r="ND71" s="27"/>
      <c r="NE71" s="27"/>
      <c r="NF71" s="27"/>
      <c r="NG71" s="27"/>
      <c r="NH71" s="27"/>
      <c r="NI71" s="27"/>
      <c r="NJ71" s="27"/>
      <c r="NK71" s="27"/>
      <c r="NL71" s="27"/>
      <c r="NM71" s="27"/>
      <c r="NN71" s="27"/>
      <c r="NO71" s="27"/>
      <c r="NP71" s="27"/>
      <c r="NQ71" s="27"/>
      <c r="NR71" s="27"/>
      <c r="NS71" s="27"/>
      <c r="NT71" s="27"/>
      <c r="NU71" s="27"/>
      <c r="NV71" s="27"/>
      <c r="NW71" s="27"/>
      <c r="NX71" s="27"/>
      <c r="NY71" s="27"/>
      <c r="NZ71" s="27"/>
      <c r="OA71" s="27"/>
      <c r="OB71" s="27"/>
      <c r="OC71" s="27"/>
      <c r="OD71" s="27"/>
      <c r="OE71" s="27"/>
      <c r="OF71" s="27"/>
      <c r="OG71" s="27"/>
      <c r="OH71" s="27"/>
      <c r="OI71" s="27"/>
      <c r="OJ71" s="27"/>
      <c r="OK71" s="27"/>
      <c r="OL71" s="27"/>
      <c r="OM71" s="27"/>
      <c r="ON71" s="27"/>
      <c r="OO71" s="27"/>
      <c r="OP71" s="27"/>
      <c r="OQ71" s="27"/>
      <c r="OR71" s="27"/>
      <c r="OS71" s="27"/>
      <c r="OT71" s="27"/>
      <c r="OU71" s="27"/>
      <c r="OV71" s="27"/>
      <c r="OW71" s="27"/>
      <c r="OX71" s="27"/>
      <c r="OY71" s="27"/>
      <c r="OZ71" s="27"/>
      <c r="PA71" s="27"/>
      <c r="PB71" s="27"/>
      <c r="PC71" s="27"/>
      <c r="PD71" s="27"/>
      <c r="PE71" s="27"/>
      <c r="PF71" s="27"/>
      <c r="PG71" s="27"/>
      <c r="PH71" s="27"/>
      <c r="PI71" s="27"/>
      <c r="PJ71" s="27"/>
      <c r="PK71" s="27"/>
      <c r="PL71" s="27"/>
      <c r="PM71" s="27"/>
      <c r="PN71" s="27"/>
      <c r="PO71" s="27"/>
      <c r="PP71" s="27"/>
      <c r="PQ71" s="27"/>
      <c r="PR71" s="27"/>
      <c r="PS71" s="27"/>
      <c r="PT71" s="27"/>
      <c r="PU71" s="27"/>
      <c r="PV71" s="27"/>
      <c r="PW71" s="27"/>
      <c r="PX71" s="27"/>
      <c r="PY71" s="27"/>
      <c r="PZ71" s="27"/>
      <c r="QA71" s="27"/>
      <c r="QB71" s="27"/>
      <c r="QC71" s="27"/>
      <c r="QD71" s="27"/>
      <c r="QE71" s="27"/>
      <c r="QF71" s="27"/>
      <c r="QG71" s="27"/>
      <c r="QH71" s="27"/>
      <c r="QI71" s="27"/>
      <c r="QJ71" s="27"/>
      <c r="QK71" s="27"/>
      <c r="QL71" s="27"/>
      <c r="QM71" s="27"/>
      <c r="QN71" s="27"/>
      <c r="QO71" s="27"/>
      <c r="QP71" s="27"/>
      <c r="QQ71" s="27"/>
      <c r="QR71" s="27"/>
      <c r="QS71" s="27"/>
      <c r="QT71" s="27"/>
      <c r="QU71" s="27"/>
      <c r="QV71" s="27"/>
      <c r="QW71" s="27"/>
      <c r="QX71" s="27"/>
      <c r="QY71" s="27"/>
      <c r="QZ71" s="27"/>
      <c r="RA71" s="27"/>
      <c r="RB71" s="27"/>
      <c r="RC71" s="27"/>
      <c r="RD71" s="27"/>
      <c r="RE71" s="27"/>
      <c r="RF71" s="27"/>
      <c r="RG71" s="27"/>
      <c r="RH71" s="27"/>
      <c r="RI71" s="27"/>
      <c r="RJ71" s="27"/>
      <c r="RK71" s="27"/>
      <c r="RL71" s="27"/>
      <c r="RM71" s="27"/>
      <c r="RN71" s="27"/>
      <c r="RO71" s="27"/>
      <c r="RP71" s="27"/>
      <c r="RQ71" s="27"/>
      <c r="RR71" s="27"/>
      <c r="RS71" s="27"/>
      <c r="RT71" s="27"/>
      <c r="RU71" s="27"/>
      <c r="RV71" s="27"/>
      <c r="RW71" s="27"/>
      <c r="RX71" s="27"/>
      <c r="RY71" s="27"/>
      <c r="RZ71" s="27"/>
      <c r="SA71" s="27"/>
      <c r="SB71" s="27"/>
      <c r="SC71" s="27"/>
      <c r="SD71" s="27"/>
      <c r="SE71" s="27"/>
      <c r="SF71" s="27"/>
      <c r="SG71" s="27"/>
      <c r="SH71" s="27"/>
      <c r="SI71" s="27"/>
      <c r="SJ71" s="27"/>
      <c r="SK71" s="27"/>
      <c r="SL71" s="27"/>
      <c r="SM71" s="27"/>
      <c r="SN71" s="27"/>
      <c r="SO71" s="27"/>
      <c r="SP71" s="27"/>
      <c r="SQ71" s="27"/>
      <c r="SR71" s="27"/>
      <c r="SS71" s="27"/>
      <c r="ST71" s="27"/>
      <c r="SU71" s="27"/>
      <c r="SV71" s="27"/>
      <c r="SW71" s="27"/>
      <c r="SX71" s="27"/>
      <c r="SY71" s="27"/>
      <c r="SZ71" s="27"/>
      <c r="TA71" s="27"/>
      <c r="TB71" s="27"/>
      <c r="TC71" s="27"/>
      <c r="TD71" s="27"/>
      <c r="TE71" s="27"/>
      <c r="TF71" s="27"/>
      <c r="TG71" s="27"/>
      <c r="TH71" s="27"/>
      <c r="TI71" s="27"/>
      <c r="TJ71" s="27"/>
      <c r="TK71" s="27"/>
      <c r="TL71" s="27"/>
      <c r="TM71" s="27"/>
      <c r="TN71" s="27"/>
      <c r="TO71" s="27"/>
      <c r="TP71" s="27"/>
      <c r="TQ71" s="27"/>
    </row>
    <row r="72" spans="1:537" s="23" customFormat="1" ht="12">
      <c r="A72" s="24" t="s">
        <v>112</v>
      </c>
      <c r="B72" s="24" t="s">
        <v>117</v>
      </c>
      <c r="C72" s="57" t="s">
        <v>118</v>
      </c>
      <c r="D72" s="26"/>
      <c r="E72" s="26"/>
      <c r="F72" s="26"/>
      <c r="G72" s="26">
        <f t="shared" si="17"/>
        <v>0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  <c r="IW72" s="27"/>
      <c r="IX72" s="27"/>
      <c r="IY72" s="27"/>
      <c r="IZ72" s="27"/>
      <c r="JA72" s="27"/>
      <c r="JB72" s="27"/>
      <c r="JC72" s="27"/>
      <c r="JD72" s="27"/>
      <c r="JE72" s="27"/>
      <c r="JF72" s="27"/>
      <c r="JG72" s="27"/>
      <c r="JH72" s="27"/>
      <c r="JI72" s="27"/>
      <c r="JJ72" s="27"/>
      <c r="JK72" s="27"/>
      <c r="JL72" s="27"/>
      <c r="JM72" s="27"/>
      <c r="JN72" s="27"/>
      <c r="JO72" s="27"/>
      <c r="JP72" s="27"/>
      <c r="JQ72" s="27"/>
      <c r="JR72" s="27"/>
      <c r="JS72" s="27"/>
      <c r="JT72" s="27"/>
      <c r="JU72" s="27"/>
      <c r="JV72" s="27"/>
      <c r="JW72" s="27"/>
      <c r="JX72" s="27"/>
      <c r="JY72" s="27"/>
      <c r="JZ72" s="27"/>
      <c r="KA72" s="27"/>
      <c r="KB72" s="27"/>
      <c r="KC72" s="27"/>
      <c r="KD72" s="27"/>
      <c r="KE72" s="27"/>
      <c r="KF72" s="27"/>
      <c r="KG72" s="27"/>
      <c r="KH72" s="27"/>
      <c r="KI72" s="27"/>
      <c r="KJ72" s="27"/>
      <c r="KK72" s="27"/>
      <c r="KL72" s="27"/>
      <c r="KM72" s="27"/>
      <c r="KN72" s="27"/>
      <c r="KO72" s="27"/>
      <c r="KP72" s="27"/>
      <c r="KQ72" s="27"/>
      <c r="KR72" s="27"/>
      <c r="KS72" s="27"/>
      <c r="KT72" s="27"/>
      <c r="KU72" s="27"/>
      <c r="KV72" s="27"/>
      <c r="KW72" s="27"/>
      <c r="KX72" s="27"/>
      <c r="KY72" s="27"/>
      <c r="KZ72" s="27"/>
      <c r="LA72" s="27"/>
      <c r="LB72" s="27"/>
      <c r="LC72" s="27"/>
      <c r="LD72" s="27"/>
      <c r="LE72" s="27"/>
      <c r="LF72" s="27"/>
      <c r="LG72" s="27"/>
      <c r="LH72" s="27"/>
      <c r="LI72" s="27"/>
      <c r="LJ72" s="27"/>
      <c r="LK72" s="27"/>
      <c r="LL72" s="27"/>
      <c r="LM72" s="27"/>
      <c r="LN72" s="27"/>
      <c r="LO72" s="27"/>
      <c r="LP72" s="27"/>
      <c r="LQ72" s="27"/>
      <c r="LR72" s="27"/>
      <c r="LS72" s="27"/>
      <c r="LT72" s="27"/>
      <c r="LU72" s="27"/>
      <c r="LV72" s="27"/>
      <c r="LW72" s="27"/>
      <c r="LX72" s="27"/>
      <c r="LY72" s="27"/>
      <c r="LZ72" s="27"/>
      <c r="MA72" s="27"/>
      <c r="MB72" s="27"/>
      <c r="MC72" s="27"/>
      <c r="MD72" s="27"/>
      <c r="ME72" s="27"/>
      <c r="MF72" s="27"/>
      <c r="MG72" s="27"/>
      <c r="MH72" s="27"/>
      <c r="MI72" s="27"/>
      <c r="MJ72" s="27"/>
      <c r="MK72" s="27"/>
      <c r="ML72" s="27"/>
      <c r="MM72" s="27"/>
      <c r="MN72" s="27"/>
      <c r="MO72" s="27"/>
      <c r="MP72" s="27"/>
      <c r="MQ72" s="27"/>
      <c r="MR72" s="27"/>
      <c r="MS72" s="27"/>
      <c r="MT72" s="27"/>
      <c r="MU72" s="27"/>
      <c r="MV72" s="27"/>
      <c r="MW72" s="27"/>
      <c r="MX72" s="27"/>
      <c r="MY72" s="27"/>
      <c r="MZ72" s="27"/>
      <c r="NA72" s="27"/>
      <c r="NB72" s="27"/>
      <c r="NC72" s="27"/>
      <c r="ND72" s="27"/>
      <c r="NE72" s="27"/>
      <c r="NF72" s="27"/>
      <c r="NG72" s="27"/>
      <c r="NH72" s="27"/>
      <c r="NI72" s="27"/>
      <c r="NJ72" s="27"/>
      <c r="NK72" s="27"/>
      <c r="NL72" s="27"/>
      <c r="NM72" s="27"/>
      <c r="NN72" s="27"/>
      <c r="NO72" s="27"/>
      <c r="NP72" s="27"/>
      <c r="NQ72" s="27"/>
      <c r="NR72" s="27"/>
      <c r="NS72" s="27"/>
      <c r="NT72" s="27"/>
      <c r="NU72" s="27"/>
      <c r="NV72" s="27"/>
      <c r="NW72" s="27"/>
      <c r="NX72" s="27"/>
      <c r="NY72" s="27"/>
      <c r="NZ72" s="27"/>
      <c r="OA72" s="27"/>
      <c r="OB72" s="27"/>
      <c r="OC72" s="27"/>
      <c r="OD72" s="27"/>
      <c r="OE72" s="27"/>
      <c r="OF72" s="27"/>
      <c r="OG72" s="27"/>
      <c r="OH72" s="27"/>
      <c r="OI72" s="27"/>
      <c r="OJ72" s="27"/>
      <c r="OK72" s="27"/>
      <c r="OL72" s="27"/>
      <c r="OM72" s="27"/>
      <c r="ON72" s="27"/>
      <c r="OO72" s="27"/>
      <c r="OP72" s="27"/>
      <c r="OQ72" s="27"/>
      <c r="OR72" s="27"/>
      <c r="OS72" s="27"/>
      <c r="OT72" s="27"/>
      <c r="OU72" s="27"/>
      <c r="OV72" s="27"/>
      <c r="OW72" s="27"/>
      <c r="OX72" s="27"/>
      <c r="OY72" s="27"/>
      <c r="OZ72" s="27"/>
      <c r="PA72" s="27"/>
      <c r="PB72" s="27"/>
      <c r="PC72" s="27"/>
      <c r="PD72" s="27"/>
      <c r="PE72" s="27"/>
      <c r="PF72" s="27"/>
      <c r="PG72" s="27"/>
      <c r="PH72" s="27"/>
      <c r="PI72" s="27"/>
      <c r="PJ72" s="27"/>
      <c r="PK72" s="27"/>
      <c r="PL72" s="27"/>
      <c r="PM72" s="27"/>
      <c r="PN72" s="27"/>
      <c r="PO72" s="27"/>
      <c r="PP72" s="27"/>
      <c r="PQ72" s="27"/>
      <c r="PR72" s="27"/>
      <c r="PS72" s="27"/>
      <c r="PT72" s="27"/>
      <c r="PU72" s="27"/>
      <c r="PV72" s="27"/>
      <c r="PW72" s="27"/>
      <c r="PX72" s="27"/>
      <c r="PY72" s="27"/>
      <c r="PZ72" s="27"/>
      <c r="QA72" s="27"/>
      <c r="QB72" s="27"/>
      <c r="QC72" s="27"/>
      <c r="QD72" s="27"/>
      <c r="QE72" s="27"/>
      <c r="QF72" s="27"/>
      <c r="QG72" s="27"/>
      <c r="QH72" s="27"/>
      <c r="QI72" s="27"/>
      <c r="QJ72" s="27"/>
      <c r="QK72" s="27"/>
      <c r="QL72" s="27"/>
      <c r="QM72" s="27"/>
      <c r="QN72" s="27"/>
      <c r="QO72" s="27"/>
      <c r="QP72" s="27"/>
      <c r="QQ72" s="27"/>
      <c r="QR72" s="27"/>
      <c r="QS72" s="27"/>
      <c r="QT72" s="27"/>
      <c r="QU72" s="27"/>
      <c r="QV72" s="27"/>
      <c r="QW72" s="27"/>
      <c r="QX72" s="27"/>
      <c r="QY72" s="27"/>
      <c r="QZ72" s="27"/>
      <c r="RA72" s="27"/>
      <c r="RB72" s="27"/>
      <c r="RC72" s="27"/>
      <c r="RD72" s="27"/>
      <c r="RE72" s="27"/>
      <c r="RF72" s="27"/>
      <c r="RG72" s="27"/>
      <c r="RH72" s="27"/>
      <c r="RI72" s="27"/>
      <c r="RJ72" s="27"/>
      <c r="RK72" s="27"/>
      <c r="RL72" s="27"/>
      <c r="RM72" s="27"/>
      <c r="RN72" s="27"/>
      <c r="RO72" s="27"/>
      <c r="RP72" s="27"/>
      <c r="RQ72" s="27"/>
      <c r="RR72" s="27"/>
      <c r="RS72" s="27"/>
      <c r="RT72" s="27"/>
      <c r="RU72" s="27"/>
      <c r="RV72" s="27"/>
      <c r="RW72" s="27"/>
      <c r="RX72" s="27"/>
      <c r="RY72" s="27"/>
      <c r="RZ72" s="27"/>
      <c r="SA72" s="27"/>
      <c r="SB72" s="27"/>
      <c r="SC72" s="27"/>
      <c r="SD72" s="27"/>
      <c r="SE72" s="27"/>
      <c r="SF72" s="27"/>
      <c r="SG72" s="27"/>
      <c r="SH72" s="27"/>
      <c r="SI72" s="27"/>
      <c r="SJ72" s="27"/>
      <c r="SK72" s="27"/>
      <c r="SL72" s="27"/>
      <c r="SM72" s="27"/>
      <c r="SN72" s="27"/>
      <c r="SO72" s="27"/>
      <c r="SP72" s="27"/>
      <c r="SQ72" s="27"/>
      <c r="SR72" s="27"/>
      <c r="SS72" s="27"/>
      <c r="ST72" s="27"/>
      <c r="SU72" s="27"/>
      <c r="SV72" s="27"/>
      <c r="SW72" s="27"/>
      <c r="SX72" s="27"/>
      <c r="SY72" s="27"/>
      <c r="SZ72" s="27"/>
      <c r="TA72" s="27"/>
      <c r="TB72" s="27"/>
      <c r="TC72" s="27"/>
      <c r="TD72" s="27"/>
      <c r="TE72" s="27"/>
      <c r="TF72" s="27"/>
      <c r="TG72" s="27"/>
      <c r="TH72" s="27"/>
      <c r="TI72" s="27"/>
      <c r="TJ72" s="27"/>
      <c r="TK72" s="27"/>
      <c r="TL72" s="27"/>
      <c r="TM72" s="27"/>
      <c r="TN72" s="27"/>
      <c r="TO72" s="27"/>
      <c r="TP72" s="27"/>
      <c r="TQ72" s="27"/>
    </row>
    <row r="73" spans="1:537" s="23" customFormat="1" ht="12">
      <c r="A73" s="24" t="s">
        <v>97</v>
      </c>
      <c r="B73" s="24" t="s">
        <v>119</v>
      </c>
      <c r="C73" s="57" t="s">
        <v>120</v>
      </c>
      <c r="D73" s="26">
        <v>30412900</v>
      </c>
      <c r="E73" s="26">
        <v>72855080</v>
      </c>
      <c r="F73" s="26">
        <v>34884553</v>
      </c>
      <c r="G73" s="26">
        <f t="shared" si="17"/>
        <v>138152533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  <c r="IW73" s="27"/>
      <c r="IX73" s="27"/>
      <c r="IY73" s="27"/>
      <c r="IZ73" s="27"/>
      <c r="JA73" s="27"/>
      <c r="JB73" s="27"/>
      <c r="JC73" s="27"/>
      <c r="JD73" s="27"/>
      <c r="JE73" s="27"/>
      <c r="JF73" s="27"/>
      <c r="JG73" s="27"/>
      <c r="JH73" s="27"/>
      <c r="JI73" s="27"/>
      <c r="JJ73" s="27"/>
      <c r="JK73" s="27"/>
      <c r="JL73" s="27"/>
      <c r="JM73" s="27"/>
      <c r="JN73" s="27"/>
      <c r="JO73" s="27"/>
      <c r="JP73" s="27"/>
      <c r="JQ73" s="27"/>
      <c r="JR73" s="27"/>
      <c r="JS73" s="27"/>
      <c r="JT73" s="27"/>
      <c r="JU73" s="27"/>
      <c r="JV73" s="27"/>
      <c r="JW73" s="27"/>
      <c r="JX73" s="27"/>
      <c r="JY73" s="27"/>
      <c r="JZ73" s="27"/>
      <c r="KA73" s="27"/>
      <c r="KB73" s="27"/>
      <c r="KC73" s="27"/>
      <c r="KD73" s="27"/>
      <c r="KE73" s="27"/>
      <c r="KF73" s="27"/>
      <c r="KG73" s="27"/>
      <c r="KH73" s="27"/>
      <c r="KI73" s="27"/>
      <c r="KJ73" s="27"/>
      <c r="KK73" s="27"/>
      <c r="KL73" s="27"/>
      <c r="KM73" s="27"/>
      <c r="KN73" s="27"/>
      <c r="KO73" s="27"/>
      <c r="KP73" s="27"/>
      <c r="KQ73" s="27"/>
      <c r="KR73" s="27"/>
      <c r="KS73" s="27"/>
      <c r="KT73" s="27"/>
      <c r="KU73" s="27"/>
      <c r="KV73" s="27"/>
      <c r="KW73" s="27"/>
      <c r="KX73" s="27"/>
      <c r="KY73" s="27"/>
      <c r="KZ73" s="27"/>
      <c r="LA73" s="27"/>
      <c r="LB73" s="27"/>
      <c r="LC73" s="27"/>
      <c r="LD73" s="27"/>
      <c r="LE73" s="27"/>
      <c r="LF73" s="27"/>
      <c r="LG73" s="27"/>
      <c r="LH73" s="27"/>
      <c r="LI73" s="27"/>
      <c r="LJ73" s="27"/>
      <c r="LK73" s="27"/>
      <c r="LL73" s="27"/>
      <c r="LM73" s="27"/>
      <c r="LN73" s="27"/>
      <c r="LO73" s="27"/>
      <c r="LP73" s="27"/>
      <c r="LQ73" s="27"/>
      <c r="LR73" s="27"/>
      <c r="LS73" s="27"/>
      <c r="LT73" s="27"/>
      <c r="LU73" s="27"/>
      <c r="LV73" s="27"/>
      <c r="LW73" s="27"/>
      <c r="LX73" s="27"/>
      <c r="LY73" s="27"/>
      <c r="LZ73" s="27"/>
      <c r="MA73" s="27"/>
      <c r="MB73" s="27"/>
      <c r="MC73" s="27"/>
      <c r="MD73" s="27"/>
      <c r="ME73" s="27"/>
      <c r="MF73" s="27"/>
      <c r="MG73" s="27"/>
      <c r="MH73" s="27"/>
      <c r="MI73" s="27"/>
      <c r="MJ73" s="27"/>
      <c r="MK73" s="27"/>
      <c r="ML73" s="27"/>
      <c r="MM73" s="27"/>
      <c r="MN73" s="27"/>
      <c r="MO73" s="27"/>
      <c r="MP73" s="27"/>
      <c r="MQ73" s="27"/>
      <c r="MR73" s="27"/>
      <c r="MS73" s="27"/>
      <c r="MT73" s="27"/>
      <c r="MU73" s="27"/>
      <c r="MV73" s="27"/>
      <c r="MW73" s="27"/>
      <c r="MX73" s="27"/>
      <c r="MY73" s="27"/>
      <c r="MZ73" s="27"/>
      <c r="NA73" s="27"/>
      <c r="NB73" s="27"/>
      <c r="NC73" s="27"/>
      <c r="ND73" s="27"/>
      <c r="NE73" s="27"/>
      <c r="NF73" s="27"/>
      <c r="NG73" s="27"/>
      <c r="NH73" s="27"/>
      <c r="NI73" s="27"/>
      <c r="NJ73" s="27"/>
      <c r="NK73" s="27"/>
      <c r="NL73" s="27"/>
      <c r="NM73" s="27"/>
      <c r="NN73" s="27"/>
      <c r="NO73" s="27"/>
      <c r="NP73" s="27"/>
      <c r="NQ73" s="27"/>
      <c r="NR73" s="27"/>
      <c r="NS73" s="27"/>
      <c r="NT73" s="27"/>
      <c r="NU73" s="27"/>
      <c r="NV73" s="27"/>
      <c r="NW73" s="27"/>
      <c r="NX73" s="27"/>
      <c r="NY73" s="27"/>
      <c r="NZ73" s="27"/>
      <c r="OA73" s="27"/>
      <c r="OB73" s="27"/>
      <c r="OC73" s="27"/>
      <c r="OD73" s="27"/>
      <c r="OE73" s="27"/>
      <c r="OF73" s="27"/>
      <c r="OG73" s="27"/>
      <c r="OH73" s="27"/>
      <c r="OI73" s="27"/>
      <c r="OJ73" s="27"/>
      <c r="OK73" s="27"/>
      <c r="OL73" s="27"/>
      <c r="OM73" s="27"/>
      <c r="ON73" s="27"/>
      <c r="OO73" s="27"/>
      <c r="OP73" s="27"/>
      <c r="OQ73" s="27"/>
      <c r="OR73" s="27"/>
      <c r="OS73" s="27"/>
      <c r="OT73" s="27"/>
      <c r="OU73" s="27"/>
      <c r="OV73" s="27"/>
      <c r="OW73" s="27"/>
      <c r="OX73" s="27"/>
      <c r="OY73" s="27"/>
      <c r="OZ73" s="27"/>
      <c r="PA73" s="27"/>
      <c r="PB73" s="27"/>
      <c r="PC73" s="27"/>
      <c r="PD73" s="27"/>
      <c r="PE73" s="27"/>
      <c r="PF73" s="27"/>
      <c r="PG73" s="27"/>
      <c r="PH73" s="27"/>
      <c r="PI73" s="27"/>
      <c r="PJ73" s="27"/>
      <c r="PK73" s="27"/>
      <c r="PL73" s="27"/>
      <c r="PM73" s="27"/>
      <c r="PN73" s="27"/>
      <c r="PO73" s="27"/>
      <c r="PP73" s="27"/>
      <c r="PQ73" s="27"/>
      <c r="PR73" s="27"/>
      <c r="PS73" s="27"/>
      <c r="PT73" s="27"/>
      <c r="PU73" s="27"/>
      <c r="PV73" s="27"/>
      <c r="PW73" s="27"/>
      <c r="PX73" s="27"/>
      <c r="PY73" s="27"/>
      <c r="PZ73" s="27"/>
      <c r="QA73" s="27"/>
      <c r="QB73" s="27"/>
      <c r="QC73" s="27"/>
      <c r="QD73" s="27"/>
      <c r="QE73" s="27"/>
      <c r="QF73" s="27"/>
      <c r="QG73" s="27"/>
      <c r="QH73" s="27"/>
      <c r="QI73" s="27"/>
      <c r="QJ73" s="27"/>
      <c r="QK73" s="27"/>
      <c r="QL73" s="27"/>
      <c r="QM73" s="27"/>
      <c r="QN73" s="27"/>
      <c r="QO73" s="27"/>
      <c r="QP73" s="27"/>
      <c r="QQ73" s="27"/>
      <c r="QR73" s="27"/>
      <c r="QS73" s="27"/>
      <c r="QT73" s="27"/>
      <c r="QU73" s="27"/>
      <c r="QV73" s="27"/>
      <c r="QW73" s="27"/>
      <c r="QX73" s="27"/>
      <c r="QY73" s="27"/>
      <c r="QZ73" s="27"/>
      <c r="RA73" s="27"/>
      <c r="RB73" s="27"/>
      <c r="RC73" s="27"/>
      <c r="RD73" s="27"/>
      <c r="RE73" s="27"/>
      <c r="RF73" s="27"/>
      <c r="RG73" s="27"/>
      <c r="RH73" s="27"/>
      <c r="RI73" s="27"/>
      <c r="RJ73" s="27"/>
      <c r="RK73" s="27"/>
      <c r="RL73" s="27"/>
      <c r="RM73" s="27"/>
      <c r="RN73" s="27"/>
      <c r="RO73" s="27"/>
      <c r="RP73" s="27"/>
      <c r="RQ73" s="27"/>
      <c r="RR73" s="27"/>
      <c r="RS73" s="27"/>
      <c r="RT73" s="27"/>
      <c r="RU73" s="27"/>
      <c r="RV73" s="27"/>
      <c r="RW73" s="27"/>
      <c r="RX73" s="27"/>
      <c r="RY73" s="27"/>
      <c r="RZ73" s="27"/>
      <c r="SA73" s="27"/>
      <c r="SB73" s="27"/>
      <c r="SC73" s="27"/>
      <c r="SD73" s="27"/>
      <c r="SE73" s="27"/>
      <c r="SF73" s="27"/>
      <c r="SG73" s="27"/>
      <c r="SH73" s="27"/>
      <c r="SI73" s="27"/>
      <c r="SJ73" s="27"/>
      <c r="SK73" s="27"/>
      <c r="SL73" s="27"/>
      <c r="SM73" s="27"/>
      <c r="SN73" s="27"/>
      <c r="SO73" s="27"/>
      <c r="SP73" s="27"/>
      <c r="SQ73" s="27"/>
      <c r="SR73" s="27"/>
      <c r="SS73" s="27"/>
      <c r="ST73" s="27"/>
      <c r="SU73" s="27"/>
      <c r="SV73" s="27"/>
      <c r="SW73" s="27"/>
      <c r="SX73" s="27"/>
      <c r="SY73" s="27"/>
      <c r="SZ73" s="27"/>
      <c r="TA73" s="27"/>
      <c r="TB73" s="27"/>
      <c r="TC73" s="27"/>
      <c r="TD73" s="27"/>
      <c r="TE73" s="27"/>
      <c r="TF73" s="27"/>
      <c r="TG73" s="27"/>
      <c r="TH73" s="27"/>
      <c r="TI73" s="27"/>
      <c r="TJ73" s="27"/>
      <c r="TK73" s="27"/>
      <c r="TL73" s="27"/>
      <c r="TM73" s="27"/>
      <c r="TN73" s="27"/>
      <c r="TO73" s="27"/>
      <c r="TP73" s="27"/>
      <c r="TQ73" s="27"/>
    </row>
    <row r="74" spans="1:537" s="23" customFormat="1" ht="12">
      <c r="A74" s="24" t="s">
        <v>97</v>
      </c>
      <c r="B74" s="24" t="s">
        <v>121</v>
      </c>
      <c r="C74" s="57" t="s">
        <v>122</v>
      </c>
      <c r="D74" s="26">
        <v>193481804</v>
      </c>
      <c r="E74" s="26">
        <v>45753610</v>
      </c>
      <c r="F74" s="26">
        <v>45753610</v>
      </c>
      <c r="G74" s="26">
        <f t="shared" si="17"/>
        <v>284989024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  <c r="IW74" s="27"/>
      <c r="IX74" s="27"/>
      <c r="IY74" s="27"/>
      <c r="IZ74" s="27"/>
      <c r="JA74" s="27"/>
      <c r="JB74" s="27"/>
      <c r="JC74" s="27"/>
      <c r="JD74" s="27"/>
      <c r="JE74" s="27"/>
      <c r="JF74" s="27"/>
      <c r="JG74" s="27"/>
      <c r="JH74" s="27"/>
      <c r="JI74" s="27"/>
      <c r="JJ74" s="27"/>
      <c r="JK74" s="27"/>
      <c r="JL74" s="27"/>
      <c r="JM74" s="27"/>
      <c r="JN74" s="27"/>
      <c r="JO74" s="27"/>
      <c r="JP74" s="27"/>
      <c r="JQ74" s="27"/>
      <c r="JR74" s="27"/>
      <c r="JS74" s="27"/>
      <c r="JT74" s="27"/>
      <c r="JU74" s="27"/>
      <c r="JV74" s="27"/>
      <c r="JW74" s="27"/>
      <c r="JX74" s="27"/>
      <c r="JY74" s="27"/>
      <c r="JZ74" s="27"/>
      <c r="KA74" s="27"/>
      <c r="KB74" s="27"/>
      <c r="KC74" s="27"/>
      <c r="KD74" s="27"/>
      <c r="KE74" s="27"/>
      <c r="KF74" s="27"/>
      <c r="KG74" s="27"/>
      <c r="KH74" s="27"/>
      <c r="KI74" s="27"/>
      <c r="KJ74" s="27"/>
      <c r="KK74" s="27"/>
      <c r="KL74" s="27"/>
      <c r="KM74" s="27"/>
      <c r="KN74" s="27"/>
      <c r="KO74" s="27"/>
      <c r="KP74" s="27"/>
      <c r="KQ74" s="27"/>
      <c r="KR74" s="27"/>
      <c r="KS74" s="27"/>
      <c r="KT74" s="27"/>
      <c r="KU74" s="27"/>
      <c r="KV74" s="27"/>
      <c r="KW74" s="27"/>
      <c r="KX74" s="27"/>
      <c r="KY74" s="27"/>
      <c r="KZ74" s="27"/>
      <c r="LA74" s="27"/>
      <c r="LB74" s="27"/>
      <c r="LC74" s="27"/>
      <c r="LD74" s="27"/>
      <c r="LE74" s="27"/>
      <c r="LF74" s="27"/>
      <c r="LG74" s="27"/>
      <c r="LH74" s="27"/>
      <c r="LI74" s="27"/>
      <c r="LJ74" s="27"/>
      <c r="LK74" s="27"/>
      <c r="LL74" s="27"/>
      <c r="LM74" s="27"/>
      <c r="LN74" s="27"/>
      <c r="LO74" s="27"/>
      <c r="LP74" s="27"/>
      <c r="LQ74" s="27"/>
      <c r="LR74" s="27"/>
      <c r="LS74" s="27"/>
      <c r="LT74" s="27"/>
      <c r="LU74" s="27"/>
      <c r="LV74" s="27"/>
      <c r="LW74" s="27"/>
      <c r="LX74" s="27"/>
      <c r="LY74" s="27"/>
      <c r="LZ74" s="27"/>
      <c r="MA74" s="27"/>
      <c r="MB74" s="27"/>
      <c r="MC74" s="27"/>
      <c r="MD74" s="27"/>
      <c r="ME74" s="27"/>
      <c r="MF74" s="27"/>
      <c r="MG74" s="27"/>
      <c r="MH74" s="27"/>
      <c r="MI74" s="27"/>
      <c r="MJ74" s="27"/>
      <c r="MK74" s="27"/>
      <c r="ML74" s="27"/>
      <c r="MM74" s="27"/>
      <c r="MN74" s="27"/>
      <c r="MO74" s="27"/>
      <c r="MP74" s="27"/>
      <c r="MQ74" s="27"/>
      <c r="MR74" s="27"/>
      <c r="MS74" s="27"/>
      <c r="MT74" s="27"/>
      <c r="MU74" s="27"/>
      <c r="MV74" s="27"/>
      <c r="MW74" s="27"/>
      <c r="MX74" s="27"/>
      <c r="MY74" s="27"/>
      <c r="MZ74" s="27"/>
      <c r="NA74" s="27"/>
      <c r="NB74" s="27"/>
      <c r="NC74" s="27"/>
      <c r="ND74" s="27"/>
      <c r="NE74" s="27"/>
      <c r="NF74" s="27"/>
      <c r="NG74" s="27"/>
      <c r="NH74" s="27"/>
      <c r="NI74" s="27"/>
      <c r="NJ74" s="27"/>
      <c r="NK74" s="27"/>
      <c r="NL74" s="27"/>
      <c r="NM74" s="27"/>
      <c r="NN74" s="27"/>
      <c r="NO74" s="27"/>
      <c r="NP74" s="27"/>
      <c r="NQ74" s="27"/>
      <c r="NR74" s="27"/>
      <c r="NS74" s="27"/>
      <c r="NT74" s="27"/>
      <c r="NU74" s="27"/>
      <c r="NV74" s="27"/>
      <c r="NW74" s="27"/>
      <c r="NX74" s="27"/>
      <c r="NY74" s="27"/>
      <c r="NZ74" s="27"/>
      <c r="OA74" s="27"/>
      <c r="OB74" s="27"/>
      <c r="OC74" s="27"/>
      <c r="OD74" s="27"/>
      <c r="OE74" s="27"/>
      <c r="OF74" s="27"/>
      <c r="OG74" s="27"/>
      <c r="OH74" s="27"/>
      <c r="OI74" s="27"/>
      <c r="OJ74" s="27"/>
      <c r="OK74" s="27"/>
      <c r="OL74" s="27"/>
      <c r="OM74" s="27"/>
      <c r="ON74" s="27"/>
      <c r="OO74" s="27"/>
      <c r="OP74" s="27"/>
      <c r="OQ74" s="27"/>
      <c r="OR74" s="27"/>
      <c r="OS74" s="27"/>
      <c r="OT74" s="27"/>
      <c r="OU74" s="27"/>
      <c r="OV74" s="27"/>
      <c r="OW74" s="27"/>
      <c r="OX74" s="27"/>
      <c r="OY74" s="27"/>
      <c r="OZ74" s="27"/>
      <c r="PA74" s="27"/>
      <c r="PB74" s="27"/>
      <c r="PC74" s="27"/>
      <c r="PD74" s="27"/>
      <c r="PE74" s="27"/>
      <c r="PF74" s="27"/>
      <c r="PG74" s="27"/>
      <c r="PH74" s="27"/>
      <c r="PI74" s="27"/>
      <c r="PJ74" s="27"/>
      <c r="PK74" s="27"/>
      <c r="PL74" s="27"/>
      <c r="PM74" s="27"/>
      <c r="PN74" s="27"/>
      <c r="PO74" s="27"/>
      <c r="PP74" s="27"/>
      <c r="PQ74" s="27"/>
      <c r="PR74" s="27"/>
      <c r="PS74" s="27"/>
      <c r="PT74" s="27"/>
      <c r="PU74" s="27"/>
      <c r="PV74" s="27"/>
      <c r="PW74" s="27"/>
      <c r="PX74" s="27"/>
      <c r="PY74" s="27"/>
      <c r="PZ74" s="27"/>
      <c r="QA74" s="27"/>
      <c r="QB74" s="27"/>
      <c r="QC74" s="27"/>
      <c r="QD74" s="27"/>
      <c r="QE74" s="27"/>
      <c r="QF74" s="27"/>
      <c r="QG74" s="27"/>
      <c r="QH74" s="27"/>
      <c r="QI74" s="27"/>
      <c r="QJ74" s="27"/>
      <c r="QK74" s="27"/>
      <c r="QL74" s="27"/>
      <c r="QM74" s="27"/>
      <c r="QN74" s="27"/>
      <c r="QO74" s="27"/>
      <c r="QP74" s="27"/>
      <c r="QQ74" s="27"/>
      <c r="QR74" s="27"/>
      <c r="QS74" s="27"/>
      <c r="QT74" s="27"/>
      <c r="QU74" s="27"/>
      <c r="QV74" s="27"/>
      <c r="QW74" s="27"/>
      <c r="QX74" s="27"/>
      <c r="QY74" s="27"/>
      <c r="QZ74" s="27"/>
      <c r="RA74" s="27"/>
      <c r="RB74" s="27"/>
      <c r="RC74" s="27"/>
      <c r="RD74" s="27"/>
      <c r="RE74" s="27"/>
      <c r="RF74" s="27"/>
      <c r="RG74" s="27"/>
      <c r="RH74" s="27"/>
      <c r="RI74" s="27"/>
      <c r="RJ74" s="27"/>
      <c r="RK74" s="27"/>
      <c r="RL74" s="27"/>
      <c r="RM74" s="27"/>
      <c r="RN74" s="27"/>
      <c r="RO74" s="27"/>
      <c r="RP74" s="27"/>
      <c r="RQ74" s="27"/>
      <c r="RR74" s="27"/>
      <c r="RS74" s="27"/>
      <c r="RT74" s="27"/>
      <c r="RU74" s="27"/>
      <c r="RV74" s="27"/>
      <c r="RW74" s="27"/>
      <c r="RX74" s="27"/>
      <c r="RY74" s="27"/>
      <c r="RZ74" s="27"/>
      <c r="SA74" s="27"/>
      <c r="SB74" s="27"/>
      <c r="SC74" s="27"/>
      <c r="SD74" s="27"/>
      <c r="SE74" s="27"/>
      <c r="SF74" s="27"/>
      <c r="SG74" s="27"/>
      <c r="SH74" s="27"/>
      <c r="SI74" s="27"/>
      <c r="SJ74" s="27"/>
      <c r="SK74" s="27"/>
      <c r="SL74" s="27"/>
      <c r="SM74" s="27"/>
      <c r="SN74" s="27"/>
      <c r="SO74" s="27"/>
      <c r="SP74" s="27"/>
      <c r="SQ74" s="27"/>
      <c r="SR74" s="27"/>
      <c r="SS74" s="27"/>
      <c r="ST74" s="27"/>
      <c r="SU74" s="27"/>
      <c r="SV74" s="27"/>
      <c r="SW74" s="27"/>
      <c r="SX74" s="27"/>
      <c r="SY74" s="27"/>
      <c r="SZ74" s="27"/>
      <c r="TA74" s="27"/>
      <c r="TB74" s="27"/>
      <c r="TC74" s="27"/>
      <c r="TD74" s="27"/>
      <c r="TE74" s="27"/>
      <c r="TF74" s="27"/>
      <c r="TG74" s="27"/>
      <c r="TH74" s="27"/>
      <c r="TI74" s="27"/>
      <c r="TJ74" s="27"/>
      <c r="TK74" s="27"/>
      <c r="TL74" s="27"/>
      <c r="TM74" s="27"/>
      <c r="TN74" s="27"/>
      <c r="TO74" s="27"/>
      <c r="TP74" s="27"/>
      <c r="TQ74" s="27"/>
    </row>
    <row r="75" spans="1:537" s="23" customFormat="1" ht="12">
      <c r="A75" s="24" t="s">
        <v>112</v>
      </c>
      <c r="B75" s="24" t="s">
        <v>123</v>
      </c>
      <c r="C75" s="57" t="s">
        <v>124</v>
      </c>
      <c r="D75" s="26"/>
      <c r="E75" s="26"/>
      <c r="F75" s="26"/>
      <c r="G75" s="26">
        <f t="shared" si="17"/>
        <v>0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  <c r="IW75" s="27"/>
      <c r="IX75" s="27"/>
      <c r="IY75" s="27"/>
      <c r="IZ75" s="27"/>
      <c r="JA75" s="27"/>
      <c r="JB75" s="27"/>
      <c r="JC75" s="27"/>
      <c r="JD75" s="27"/>
      <c r="JE75" s="27"/>
      <c r="JF75" s="27"/>
      <c r="JG75" s="27"/>
      <c r="JH75" s="27"/>
      <c r="JI75" s="27"/>
      <c r="JJ75" s="27"/>
      <c r="JK75" s="27"/>
      <c r="JL75" s="27"/>
      <c r="JM75" s="27"/>
      <c r="JN75" s="27"/>
      <c r="JO75" s="27"/>
      <c r="JP75" s="27"/>
      <c r="JQ75" s="27"/>
      <c r="JR75" s="27"/>
      <c r="JS75" s="27"/>
      <c r="JT75" s="27"/>
      <c r="JU75" s="27"/>
      <c r="JV75" s="27"/>
      <c r="JW75" s="27"/>
      <c r="JX75" s="27"/>
      <c r="JY75" s="27"/>
      <c r="JZ75" s="27"/>
      <c r="KA75" s="27"/>
      <c r="KB75" s="27"/>
      <c r="KC75" s="27"/>
      <c r="KD75" s="27"/>
      <c r="KE75" s="27"/>
      <c r="KF75" s="27"/>
      <c r="KG75" s="27"/>
      <c r="KH75" s="27"/>
      <c r="KI75" s="27"/>
      <c r="KJ75" s="27"/>
      <c r="KK75" s="27"/>
      <c r="KL75" s="27"/>
      <c r="KM75" s="27"/>
      <c r="KN75" s="27"/>
      <c r="KO75" s="27"/>
      <c r="KP75" s="27"/>
      <c r="KQ75" s="27"/>
      <c r="KR75" s="27"/>
      <c r="KS75" s="27"/>
      <c r="KT75" s="27"/>
      <c r="KU75" s="27"/>
      <c r="KV75" s="27"/>
      <c r="KW75" s="27"/>
      <c r="KX75" s="27"/>
      <c r="KY75" s="27"/>
      <c r="KZ75" s="27"/>
      <c r="LA75" s="27"/>
      <c r="LB75" s="27"/>
      <c r="LC75" s="27"/>
      <c r="LD75" s="27"/>
      <c r="LE75" s="27"/>
      <c r="LF75" s="27"/>
      <c r="LG75" s="27"/>
      <c r="LH75" s="27"/>
      <c r="LI75" s="27"/>
      <c r="LJ75" s="27"/>
      <c r="LK75" s="27"/>
      <c r="LL75" s="27"/>
      <c r="LM75" s="27"/>
      <c r="LN75" s="27"/>
      <c r="LO75" s="27"/>
      <c r="LP75" s="27"/>
      <c r="LQ75" s="27"/>
      <c r="LR75" s="27"/>
      <c r="LS75" s="27"/>
      <c r="LT75" s="27"/>
      <c r="LU75" s="27"/>
      <c r="LV75" s="27"/>
      <c r="LW75" s="27"/>
      <c r="LX75" s="27"/>
      <c r="LY75" s="27"/>
      <c r="LZ75" s="27"/>
      <c r="MA75" s="27"/>
      <c r="MB75" s="27"/>
      <c r="MC75" s="27"/>
      <c r="MD75" s="27"/>
      <c r="ME75" s="27"/>
      <c r="MF75" s="27"/>
      <c r="MG75" s="27"/>
      <c r="MH75" s="27"/>
      <c r="MI75" s="27"/>
      <c r="MJ75" s="27"/>
      <c r="MK75" s="27"/>
      <c r="ML75" s="27"/>
      <c r="MM75" s="27"/>
      <c r="MN75" s="27"/>
      <c r="MO75" s="27"/>
      <c r="MP75" s="27"/>
      <c r="MQ75" s="27"/>
      <c r="MR75" s="27"/>
      <c r="MS75" s="27"/>
      <c r="MT75" s="27"/>
      <c r="MU75" s="27"/>
      <c r="MV75" s="27"/>
      <c r="MW75" s="27"/>
      <c r="MX75" s="27"/>
      <c r="MY75" s="27"/>
      <c r="MZ75" s="27"/>
      <c r="NA75" s="27"/>
      <c r="NB75" s="27"/>
      <c r="NC75" s="27"/>
      <c r="ND75" s="27"/>
      <c r="NE75" s="27"/>
      <c r="NF75" s="27"/>
      <c r="NG75" s="27"/>
      <c r="NH75" s="27"/>
      <c r="NI75" s="27"/>
      <c r="NJ75" s="27"/>
      <c r="NK75" s="27"/>
      <c r="NL75" s="27"/>
      <c r="NM75" s="27"/>
      <c r="NN75" s="27"/>
      <c r="NO75" s="27"/>
      <c r="NP75" s="27"/>
      <c r="NQ75" s="27"/>
      <c r="NR75" s="27"/>
      <c r="NS75" s="27"/>
      <c r="NT75" s="27"/>
      <c r="NU75" s="27"/>
      <c r="NV75" s="27"/>
      <c r="NW75" s="27"/>
      <c r="NX75" s="27"/>
      <c r="NY75" s="27"/>
      <c r="NZ75" s="27"/>
      <c r="OA75" s="27"/>
      <c r="OB75" s="27"/>
      <c r="OC75" s="27"/>
      <c r="OD75" s="27"/>
      <c r="OE75" s="27"/>
      <c r="OF75" s="27"/>
      <c r="OG75" s="27"/>
      <c r="OH75" s="27"/>
      <c r="OI75" s="27"/>
      <c r="OJ75" s="27"/>
      <c r="OK75" s="27"/>
      <c r="OL75" s="27"/>
      <c r="OM75" s="27"/>
      <c r="ON75" s="27"/>
      <c r="OO75" s="27"/>
      <c r="OP75" s="27"/>
      <c r="OQ75" s="27"/>
      <c r="OR75" s="27"/>
      <c r="OS75" s="27"/>
      <c r="OT75" s="27"/>
      <c r="OU75" s="27"/>
      <c r="OV75" s="27"/>
      <c r="OW75" s="27"/>
      <c r="OX75" s="27"/>
      <c r="OY75" s="27"/>
      <c r="OZ75" s="27"/>
      <c r="PA75" s="27"/>
      <c r="PB75" s="27"/>
      <c r="PC75" s="27"/>
      <c r="PD75" s="27"/>
      <c r="PE75" s="27"/>
      <c r="PF75" s="27"/>
      <c r="PG75" s="27"/>
      <c r="PH75" s="27"/>
      <c r="PI75" s="27"/>
      <c r="PJ75" s="27"/>
      <c r="PK75" s="27"/>
      <c r="PL75" s="27"/>
      <c r="PM75" s="27"/>
      <c r="PN75" s="27"/>
      <c r="PO75" s="27"/>
      <c r="PP75" s="27"/>
      <c r="PQ75" s="27"/>
      <c r="PR75" s="27"/>
      <c r="PS75" s="27"/>
      <c r="PT75" s="27"/>
      <c r="PU75" s="27"/>
      <c r="PV75" s="27"/>
      <c r="PW75" s="27"/>
      <c r="PX75" s="27"/>
      <c r="PY75" s="27"/>
      <c r="PZ75" s="27"/>
      <c r="QA75" s="27"/>
      <c r="QB75" s="27"/>
      <c r="QC75" s="27"/>
      <c r="QD75" s="27"/>
      <c r="QE75" s="27"/>
      <c r="QF75" s="27"/>
      <c r="QG75" s="27"/>
      <c r="QH75" s="27"/>
      <c r="QI75" s="27"/>
      <c r="QJ75" s="27"/>
      <c r="QK75" s="27"/>
      <c r="QL75" s="27"/>
      <c r="QM75" s="27"/>
      <c r="QN75" s="27"/>
      <c r="QO75" s="27"/>
      <c r="QP75" s="27"/>
      <c r="QQ75" s="27"/>
      <c r="QR75" s="27"/>
      <c r="QS75" s="27"/>
      <c r="QT75" s="27"/>
      <c r="QU75" s="27"/>
      <c r="QV75" s="27"/>
      <c r="QW75" s="27"/>
      <c r="QX75" s="27"/>
      <c r="QY75" s="27"/>
      <c r="QZ75" s="27"/>
      <c r="RA75" s="27"/>
      <c r="RB75" s="27"/>
      <c r="RC75" s="27"/>
      <c r="RD75" s="27"/>
      <c r="RE75" s="27"/>
      <c r="RF75" s="27"/>
      <c r="RG75" s="27"/>
      <c r="RH75" s="27"/>
      <c r="RI75" s="27"/>
      <c r="RJ75" s="27"/>
      <c r="RK75" s="27"/>
      <c r="RL75" s="27"/>
      <c r="RM75" s="27"/>
      <c r="RN75" s="27"/>
      <c r="RO75" s="27"/>
      <c r="RP75" s="27"/>
      <c r="RQ75" s="27"/>
      <c r="RR75" s="27"/>
      <c r="RS75" s="27"/>
      <c r="RT75" s="27"/>
      <c r="RU75" s="27"/>
      <c r="RV75" s="27"/>
      <c r="RW75" s="27"/>
      <c r="RX75" s="27"/>
      <c r="RY75" s="27"/>
      <c r="RZ75" s="27"/>
      <c r="SA75" s="27"/>
      <c r="SB75" s="27"/>
      <c r="SC75" s="27"/>
      <c r="SD75" s="27"/>
      <c r="SE75" s="27"/>
      <c r="SF75" s="27"/>
      <c r="SG75" s="27"/>
      <c r="SH75" s="27"/>
      <c r="SI75" s="27"/>
      <c r="SJ75" s="27"/>
      <c r="SK75" s="27"/>
      <c r="SL75" s="27"/>
      <c r="SM75" s="27"/>
      <c r="SN75" s="27"/>
      <c r="SO75" s="27"/>
      <c r="SP75" s="27"/>
      <c r="SQ75" s="27"/>
      <c r="SR75" s="27"/>
      <c r="SS75" s="27"/>
      <c r="ST75" s="27"/>
      <c r="SU75" s="27"/>
      <c r="SV75" s="27"/>
      <c r="SW75" s="27"/>
      <c r="SX75" s="27"/>
      <c r="SY75" s="27"/>
      <c r="SZ75" s="27"/>
      <c r="TA75" s="27"/>
      <c r="TB75" s="27"/>
      <c r="TC75" s="27"/>
      <c r="TD75" s="27"/>
      <c r="TE75" s="27"/>
      <c r="TF75" s="27"/>
      <c r="TG75" s="27"/>
      <c r="TH75" s="27"/>
      <c r="TI75" s="27"/>
      <c r="TJ75" s="27"/>
      <c r="TK75" s="27"/>
      <c r="TL75" s="27"/>
      <c r="TM75" s="27"/>
      <c r="TN75" s="27"/>
      <c r="TO75" s="27"/>
      <c r="TP75" s="27"/>
      <c r="TQ75" s="27"/>
    </row>
    <row r="76" spans="1:537" s="23" customFormat="1" ht="12">
      <c r="A76" s="24" t="s">
        <v>97</v>
      </c>
      <c r="B76" s="24" t="s">
        <v>125</v>
      </c>
      <c r="C76" s="57" t="s">
        <v>126</v>
      </c>
      <c r="D76" s="26">
        <v>17967427</v>
      </c>
      <c r="E76" s="26">
        <v>11619810</v>
      </c>
      <c r="F76" s="26">
        <v>9882082</v>
      </c>
      <c r="G76" s="26">
        <f t="shared" si="17"/>
        <v>39469319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  <c r="IW76" s="27"/>
      <c r="IX76" s="27"/>
      <c r="IY76" s="27"/>
      <c r="IZ76" s="27"/>
      <c r="JA76" s="27"/>
      <c r="JB76" s="27"/>
      <c r="JC76" s="27"/>
      <c r="JD76" s="27"/>
      <c r="JE76" s="27"/>
      <c r="JF76" s="27"/>
      <c r="JG76" s="27"/>
      <c r="JH76" s="27"/>
      <c r="JI76" s="27"/>
      <c r="JJ76" s="27"/>
      <c r="JK76" s="27"/>
      <c r="JL76" s="27"/>
      <c r="JM76" s="27"/>
      <c r="JN76" s="27"/>
      <c r="JO76" s="27"/>
      <c r="JP76" s="27"/>
      <c r="JQ76" s="27"/>
      <c r="JR76" s="27"/>
      <c r="JS76" s="27"/>
      <c r="JT76" s="27"/>
      <c r="JU76" s="27"/>
      <c r="JV76" s="27"/>
      <c r="JW76" s="27"/>
      <c r="JX76" s="27"/>
      <c r="JY76" s="27"/>
      <c r="JZ76" s="27"/>
      <c r="KA76" s="27"/>
      <c r="KB76" s="27"/>
      <c r="KC76" s="27"/>
      <c r="KD76" s="27"/>
      <c r="KE76" s="27"/>
      <c r="KF76" s="27"/>
      <c r="KG76" s="27"/>
      <c r="KH76" s="27"/>
      <c r="KI76" s="27"/>
      <c r="KJ76" s="27"/>
      <c r="KK76" s="27"/>
      <c r="KL76" s="27"/>
      <c r="KM76" s="27"/>
      <c r="KN76" s="27"/>
      <c r="KO76" s="27"/>
      <c r="KP76" s="27"/>
      <c r="KQ76" s="27"/>
      <c r="KR76" s="27"/>
      <c r="KS76" s="27"/>
      <c r="KT76" s="27"/>
      <c r="KU76" s="27"/>
      <c r="KV76" s="27"/>
      <c r="KW76" s="27"/>
      <c r="KX76" s="27"/>
      <c r="KY76" s="27"/>
      <c r="KZ76" s="27"/>
      <c r="LA76" s="27"/>
      <c r="LB76" s="27"/>
      <c r="LC76" s="27"/>
      <c r="LD76" s="27"/>
      <c r="LE76" s="27"/>
      <c r="LF76" s="27"/>
      <c r="LG76" s="27"/>
      <c r="LH76" s="27"/>
      <c r="LI76" s="27"/>
      <c r="LJ76" s="27"/>
      <c r="LK76" s="27"/>
      <c r="LL76" s="27"/>
      <c r="LM76" s="27"/>
      <c r="LN76" s="27"/>
      <c r="LO76" s="27"/>
      <c r="LP76" s="27"/>
      <c r="LQ76" s="27"/>
      <c r="LR76" s="27"/>
      <c r="LS76" s="27"/>
      <c r="LT76" s="27"/>
      <c r="LU76" s="27"/>
      <c r="LV76" s="27"/>
      <c r="LW76" s="27"/>
      <c r="LX76" s="27"/>
      <c r="LY76" s="27"/>
      <c r="LZ76" s="27"/>
      <c r="MA76" s="27"/>
      <c r="MB76" s="27"/>
      <c r="MC76" s="27"/>
      <c r="MD76" s="27"/>
      <c r="ME76" s="27"/>
      <c r="MF76" s="27"/>
      <c r="MG76" s="27"/>
      <c r="MH76" s="27"/>
      <c r="MI76" s="27"/>
      <c r="MJ76" s="27"/>
      <c r="MK76" s="27"/>
      <c r="ML76" s="27"/>
      <c r="MM76" s="27"/>
      <c r="MN76" s="27"/>
      <c r="MO76" s="27"/>
      <c r="MP76" s="27"/>
      <c r="MQ76" s="27"/>
      <c r="MR76" s="27"/>
      <c r="MS76" s="27"/>
      <c r="MT76" s="27"/>
      <c r="MU76" s="27"/>
      <c r="MV76" s="27"/>
      <c r="MW76" s="27"/>
      <c r="MX76" s="27"/>
      <c r="MY76" s="27"/>
      <c r="MZ76" s="27"/>
      <c r="NA76" s="27"/>
      <c r="NB76" s="27"/>
      <c r="NC76" s="27"/>
      <c r="ND76" s="27"/>
      <c r="NE76" s="27"/>
      <c r="NF76" s="27"/>
      <c r="NG76" s="27"/>
      <c r="NH76" s="27"/>
      <c r="NI76" s="27"/>
      <c r="NJ76" s="27"/>
      <c r="NK76" s="27"/>
      <c r="NL76" s="27"/>
      <c r="NM76" s="27"/>
      <c r="NN76" s="27"/>
      <c r="NO76" s="27"/>
      <c r="NP76" s="27"/>
      <c r="NQ76" s="27"/>
      <c r="NR76" s="27"/>
      <c r="NS76" s="27"/>
      <c r="NT76" s="27"/>
      <c r="NU76" s="27"/>
      <c r="NV76" s="27"/>
      <c r="NW76" s="27"/>
      <c r="NX76" s="27"/>
      <c r="NY76" s="27"/>
      <c r="NZ76" s="27"/>
      <c r="OA76" s="27"/>
      <c r="OB76" s="27"/>
      <c r="OC76" s="27"/>
      <c r="OD76" s="27"/>
      <c r="OE76" s="27"/>
      <c r="OF76" s="27"/>
      <c r="OG76" s="27"/>
      <c r="OH76" s="27"/>
      <c r="OI76" s="27"/>
      <c r="OJ76" s="27"/>
      <c r="OK76" s="27"/>
      <c r="OL76" s="27"/>
      <c r="OM76" s="27"/>
      <c r="ON76" s="27"/>
      <c r="OO76" s="27"/>
      <c r="OP76" s="27"/>
      <c r="OQ76" s="27"/>
      <c r="OR76" s="27"/>
      <c r="OS76" s="27"/>
      <c r="OT76" s="27"/>
      <c r="OU76" s="27"/>
      <c r="OV76" s="27"/>
      <c r="OW76" s="27"/>
      <c r="OX76" s="27"/>
      <c r="OY76" s="27"/>
      <c r="OZ76" s="27"/>
      <c r="PA76" s="27"/>
      <c r="PB76" s="27"/>
      <c r="PC76" s="27"/>
      <c r="PD76" s="27"/>
      <c r="PE76" s="27"/>
      <c r="PF76" s="27"/>
      <c r="PG76" s="27"/>
      <c r="PH76" s="27"/>
      <c r="PI76" s="27"/>
      <c r="PJ76" s="27"/>
      <c r="PK76" s="27"/>
      <c r="PL76" s="27"/>
      <c r="PM76" s="27"/>
      <c r="PN76" s="27"/>
      <c r="PO76" s="27"/>
      <c r="PP76" s="27"/>
      <c r="PQ76" s="27"/>
      <c r="PR76" s="27"/>
      <c r="PS76" s="27"/>
      <c r="PT76" s="27"/>
      <c r="PU76" s="27"/>
      <c r="PV76" s="27"/>
      <c r="PW76" s="27"/>
      <c r="PX76" s="27"/>
      <c r="PY76" s="27"/>
      <c r="PZ76" s="27"/>
      <c r="QA76" s="27"/>
      <c r="QB76" s="27"/>
      <c r="QC76" s="27"/>
      <c r="QD76" s="27"/>
      <c r="QE76" s="27"/>
      <c r="QF76" s="27"/>
      <c r="QG76" s="27"/>
      <c r="QH76" s="27"/>
      <c r="QI76" s="27"/>
      <c r="QJ76" s="27"/>
      <c r="QK76" s="27"/>
      <c r="QL76" s="27"/>
      <c r="QM76" s="27"/>
      <c r="QN76" s="27"/>
      <c r="QO76" s="27"/>
      <c r="QP76" s="27"/>
      <c r="QQ76" s="27"/>
      <c r="QR76" s="27"/>
      <c r="QS76" s="27"/>
      <c r="QT76" s="27"/>
      <c r="QU76" s="27"/>
      <c r="QV76" s="27"/>
      <c r="QW76" s="27"/>
      <c r="QX76" s="27"/>
      <c r="QY76" s="27"/>
      <c r="QZ76" s="27"/>
      <c r="RA76" s="27"/>
      <c r="RB76" s="27"/>
      <c r="RC76" s="27"/>
      <c r="RD76" s="27"/>
      <c r="RE76" s="27"/>
      <c r="RF76" s="27"/>
      <c r="RG76" s="27"/>
      <c r="RH76" s="27"/>
      <c r="RI76" s="27"/>
      <c r="RJ76" s="27"/>
      <c r="RK76" s="27"/>
      <c r="RL76" s="27"/>
      <c r="RM76" s="27"/>
      <c r="RN76" s="27"/>
      <c r="RO76" s="27"/>
      <c r="RP76" s="27"/>
      <c r="RQ76" s="27"/>
      <c r="RR76" s="27"/>
      <c r="RS76" s="27"/>
      <c r="RT76" s="27"/>
      <c r="RU76" s="27"/>
      <c r="RV76" s="27"/>
      <c r="RW76" s="27"/>
      <c r="RX76" s="27"/>
      <c r="RY76" s="27"/>
      <c r="RZ76" s="27"/>
      <c r="SA76" s="27"/>
      <c r="SB76" s="27"/>
      <c r="SC76" s="27"/>
      <c r="SD76" s="27"/>
      <c r="SE76" s="27"/>
      <c r="SF76" s="27"/>
      <c r="SG76" s="27"/>
      <c r="SH76" s="27"/>
      <c r="SI76" s="27"/>
      <c r="SJ76" s="27"/>
      <c r="SK76" s="27"/>
      <c r="SL76" s="27"/>
      <c r="SM76" s="27"/>
      <c r="SN76" s="27"/>
      <c r="SO76" s="27"/>
      <c r="SP76" s="27"/>
      <c r="SQ76" s="27"/>
      <c r="SR76" s="27"/>
      <c r="SS76" s="27"/>
      <c r="ST76" s="27"/>
      <c r="SU76" s="27"/>
      <c r="SV76" s="27"/>
      <c r="SW76" s="27"/>
      <c r="SX76" s="27"/>
      <c r="SY76" s="27"/>
      <c r="SZ76" s="27"/>
      <c r="TA76" s="27"/>
      <c r="TB76" s="27"/>
      <c r="TC76" s="27"/>
      <c r="TD76" s="27"/>
      <c r="TE76" s="27"/>
      <c r="TF76" s="27"/>
      <c r="TG76" s="27"/>
      <c r="TH76" s="27"/>
      <c r="TI76" s="27"/>
      <c r="TJ76" s="27"/>
      <c r="TK76" s="27"/>
      <c r="TL76" s="27"/>
      <c r="TM76" s="27"/>
      <c r="TN76" s="27"/>
      <c r="TO76" s="27"/>
      <c r="TP76" s="27"/>
      <c r="TQ76" s="27"/>
    </row>
    <row r="77" spans="1:537" s="23" customFormat="1" ht="12">
      <c r="A77" s="24" t="s">
        <v>97</v>
      </c>
      <c r="B77" s="24" t="s">
        <v>127</v>
      </c>
      <c r="C77" s="57" t="s">
        <v>128</v>
      </c>
      <c r="D77" s="26">
        <v>85911617</v>
      </c>
      <c r="E77" s="26">
        <v>89036440</v>
      </c>
      <c r="F77" s="26">
        <v>82352135</v>
      </c>
      <c r="G77" s="26">
        <f t="shared" si="17"/>
        <v>257300192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  <c r="IW77" s="27"/>
      <c r="IX77" s="27"/>
      <c r="IY77" s="27"/>
      <c r="IZ77" s="27"/>
      <c r="JA77" s="27"/>
      <c r="JB77" s="27"/>
      <c r="JC77" s="27"/>
      <c r="JD77" s="27"/>
      <c r="JE77" s="27"/>
      <c r="JF77" s="27"/>
      <c r="JG77" s="27"/>
      <c r="JH77" s="27"/>
      <c r="JI77" s="27"/>
      <c r="JJ77" s="27"/>
      <c r="JK77" s="27"/>
      <c r="JL77" s="27"/>
      <c r="JM77" s="27"/>
      <c r="JN77" s="27"/>
      <c r="JO77" s="27"/>
      <c r="JP77" s="27"/>
      <c r="JQ77" s="27"/>
      <c r="JR77" s="27"/>
      <c r="JS77" s="27"/>
      <c r="JT77" s="27"/>
      <c r="JU77" s="27"/>
      <c r="JV77" s="27"/>
      <c r="JW77" s="27"/>
      <c r="JX77" s="27"/>
      <c r="JY77" s="27"/>
      <c r="JZ77" s="27"/>
      <c r="KA77" s="27"/>
      <c r="KB77" s="27"/>
      <c r="KC77" s="27"/>
      <c r="KD77" s="27"/>
      <c r="KE77" s="27"/>
      <c r="KF77" s="27"/>
      <c r="KG77" s="27"/>
      <c r="KH77" s="27"/>
      <c r="KI77" s="27"/>
      <c r="KJ77" s="27"/>
      <c r="KK77" s="27"/>
      <c r="KL77" s="27"/>
      <c r="KM77" s="27"/>
      <c r="KN77" s="27"/>
      <c r="KO77" s="27"/>
      <c r="KP77" s="27"/>
      <c r="KQ77" s="27"/>
      <c r="KR77" s="27"/>
      <c r="KS77" s="27"/>
      <c r="KT77" s="27"/>
      <c r="KU77" s="27"/>
      <c r="KV77" s="27"/>
      <c r="KW77" s="27"/>
      <c r="KX77" s="27"/>
      <c r="KY77" s="27"/>
      <c r="KZ77" s="27"/>
      <c r="LA77" s="27"/>
      <c r="LB77" s="27"/>
      <c r="LC77" s="27"/>
      <c r="LD77" s="27"/>
      <c r="LE77" s="27"/>
      <c r="LF77" s="27"/>
      <c r="LG77" s="27"/>
      <c r="LH77" s="27"/>
      <c r="LI77" s="27"/>
      <c r="LJ77" s="27"/>
      <c r="LK77" s="27"/>
      <c r="LL77" s="27"/>
      <c r="LM77" s="27"/>
      <c r="LN77" s="27"/>
      <c r="LO77" s="27"/>
      <c r="LP77" s="27"/>
      <c r="LQ77" s="27"/>
      <c r="LR77" s="27"/>
      <c r="LS77" s="27"/>
      <c r="LT77" s="27"/>
      <c r="LU77" s="27"/>
      <c r="LV77" s="27"/>
      <c r="LW77" s="27"/>
      <c r="LX77" s="27"/>
      <c r="LY77" s="27"/>
      <c r="LZ77" s="27"/>
      <c r="MA77" s="27"/>
      <c r="MB77" s="27"/>
      <c r="MC77" s="27"/>
      <c r="MD77" s="27"/>
      <c r="ME77" s="27"/>
      <c r="MF77" s="27"/>
      <c r="MG77" s="27"/>
      <c r="MH77" s="27"/>
      <c r="MI77" s="27"/>
      <c r="MJ77" s="27"/>
      <c r="MK77" s="27"/>
      <c r="ML77" s="27"/>
      <c r="MM77" s="27"/>
      <c r="MN77" s="27"/>
      <c r="MO77" s="27"/>
      <c r="MP77" s="27"/>
      <c r="MQ77" s="27"/>
      <c r="MR77" s="27"/>
      <c r="MS77" s="27"/>
      <c r="MT77" s="27"/>
      <c r="MU77" s="27"/>
      <c r="MV77" s="27"/>
      <c r="MW77" s="27"/>
      <c r="MX77" s="27"/>
      <c r="MY77" s="27"/>
      <c r="MZ77" s="27"/>
      <c r="NA77" s="27"/>
      <c r="NB77" s="27"/>
      <c r="NC77" s="27"/>
      <c r="ND77" s="27"/>
      <c r="NE77" s="27"/>
      <c r="NF77" s="27"/>
      <c r="NG77" s="27"/>
      <c r="NH77" s="27"/>
      <c r="NI77" s="27"/>
      <c r="NJ77" s="27"/>
      <c r="NK77" s="27"/>
      <c r="NL77" s="27"/>
      <c r="NM77" s="27"/>
      <c r="NN77" s="27"/>
      <c r="NO77" s="27"/>
      <c r="NP77" s="27"/>
      <c r="NQ77" s="27"/>
      <c r="NR77" s="27"/>
      <c r="NS77" s="27"/>
      <c r="NT77" s="27"/>
      <c r="NU77" s="27"/>
      <c r="NV77" s="27"/>
      <c r="NW77" s="27"/>
      <c r="NX77" s="27"/>
      <c r="NY77" s="27"/>
      <c r="NZ77" s="27"/>
      <c r="OA77" s="27"/>
      <c r="OB77" s="27"/>
      <c r="OC77" s="27"/>
      <c r="OD77" s="27"/>
      <c r="OE77" s="27"/>
      <c r="OF77" s="27"/>
      <c r="OG77" s="27"/>
      <c r="OH77" s="27"/>
      <c r="OI77" s="27"/>
      <c r="OJ77" s="27"/>
      <c r="OK77" s="27"/>
      <c r="OL77" s="27"/>
      <c r="OM77" s="27"/>
      <c r="ON77" s="27"/>
      <c r="OO77" s="27"/>
      <c r="OP77" s="27"/>
      <c r="OQ77" s="27"/>
      <c r="OR77" s="27"/>
      <c r="OS77" s="27"/>
      <c r="OT77" s="27"/>
      <c r="OU77" s="27"/>
      <c r="OV77" s="27"/>
      <c r="OW77" s="27"/>
      <c r="OX77" s="27"/>
      <c r="OY77" s="27"/>
      <c r="OZ77" s="27"/>
      <c r="PA77" s="27"/>
      <c r="PB77" s="27"/>
      <c r="PC77" s="27"/>
      <c r="PD77" s="27"/>
      <c r="PE77" s="27"/>
      <c r="PF77" s="27"/>
      <c r="PG77" s="27"/>
      <c r="PH77" s="27"/>
      <c r="PI77" s="27"/>
      <c r="PJ77" s="27"/>
      <c r="PK77" s="27"/>
      <c r="PL77" s="27"/>
      <c r="PM77" s="27"/>
      <c r="PN77" s="27"/>
      <c r="PO77" s="27"/>
      <c r="PP77" s="27"/>
      <c r="PQ77" s="27"/>
      <c r="PR77" s="27"/>
      <c r="PS77" s="27"/>
      <c r="PT77" s="27"/>
      <c r="PU77" s="27"/>
      <c r="PV77" s="27"/>
      <c r="PW77" s="27"/>
      <c r="PX77" s="27"/>
      <c r="PY77" s="27"/>
      <c r="PZ77" s="27"/>
      <c r="QA77" s="27"/>
      <c r="QB77" s="27"/>
      <c r="QC77" s="27"/>
      <c r="QD77" s="27"/>
      <c r="QE77" s="27"/>
      <c r="QF77" s="27"/>
      <c r="QG77" s="27"/>
      <c r="QH77" s="27"/>
      <c r="QI77" s="27"/>
      <c r="QJ77" s="27"/>
      <c r="QK77" s="27"/>
      <c r="QL77" s="27"/>
      <c r="QM77" s="27"/>
      <c r="QN77" s="27"/>
      <c r="QO77" s="27"/>
      <c r="QP77" s="27"/>
      <c r="QQ77" s="27"/>
      <c r="QR77" s="27"/>
      <c r="QS77" s="27"/>
      <c r="QT77" s="27"/>
      <c r="QU77" s="27"/>
      <c r="QV77" s="27"/>
      <c r="QW77" s="27"/>
      <c r="QX77" s="27"/>
      <c r="QY77" s="27"/>
      <c r="QZ77" s="27"/>
      <c r="RA77" s="27"/>
      <c r="RB77" s="27"/>
      <c r="RC77" s="27"/>
      <c r="RD77" s="27"/>
      <c r="RE77" s="27"/>
      <c r="RF77" s="27"/>
      <c r="RG77" s="27"/>
      <c r="RH77" s="27"/>
      <c r="RI77" s="27"/>
      <c r="RJ77" s="27"/>
      <c r="RK77" s="27"/>
      <c r="RL77" s="27"/>
      <c r="RM77" s="27"/>
      <c r="RN77" s="27"/>
      <c r="RO77" s="27"/>
      <c r="RP77" s="27"/>
      <c r="RQ77" s="27"/>
      <c r="RR77" s="27"/>
      <c r="RS77" s="27"/>
      <c r="RT77" s="27"/>
      <c r="RU77" s="27"/>
      <c r="RV77" s="27"/>
      <c r="RW77" s="27"/>
      <c r="RX77" s="27"/>
      <c r="RY77" s="27"/>
      <c r="RZ77" s="27"/>
      <c r="SA77" s="27"/>
      <c r="SB77" s="27"/>
      <c r="SC77" s="27"/>
      <c r="SD77" s="27"/>
      <c r="SE77" s="27"/>
      <c r="SF77" s="27"/>
      <c r="SG77" s="27"/>
      <c r="SH77" s="27"/>
      <c r="SI77" s="27"/>
      <c r="SJ77" s="27"/>
      <c r="SK77" s="27"/>
      <c r="SL77" s="27"/>
      <c r="SM77" s="27"/>
      <c r="SN77" s="27"/>
      <c r="SO77" s="27"/>
      <c r="SP77" s="27"/>
      <c r="SQ77" s="27"/>
      <c r="SR77" s="27"/>
      <c r="SS77" s="27"/>
      <c r="ST77" s="27"/>
      <c r="SU77" s="27"/>
      <c r="SV77" s="27"/>
      <c r="SW77" s="27"/>
      <c r="SX77" s="27"/>
      <c r="SY77" s="27"/>
      <c r="SZ77" s="27"/>
      <c r="TA77" s="27"/>
      <c r="TB77" s="27"/>
      <c r="TC77" s="27"/>
      <c r="TD77" s="27"/>
      <c r="TE77" s="27"/>
      <c r="TF77" s="27"/>
      <c r="TG77" s="27"/>
      <c r="TH77" s="27"/>
      <c r="TI77" s="27"/>
      <c r="TJ77" s="27"/>
      <c r="TK77" s="27"/>
      <c r="TL77" s="27"/>
      <c r="TM77" s="27"/>
      <c r="TN77" s="27"/>
      <c r="TO77" s="27"/>
      <c r="TP77" s="27"/>
      <c r="TQ77" s="27"/>
    </row>
    <row r="78" spans="1:537" s="23" customFormat="1" ht="12">
      <c r="A78" s="24" t="s">
        <v>97</v>
      </c>
      <c r="B78" s="24" t="s">
        <v>129</v>
      </c>
      <c r="C78" s="57" t="s">
        <v>130</v>
      </c>
      <c r="D78" s="26">
        <v>481551312</v>
      </c>
      <c r="E78" s="26">
        <v>363680674</v>
      </c>
      <c r="F78" s="26">
        <v>195690504</v>
      </c>
      <c r="G78" s="26">
        <f t="shared" si="17"/>
        <v>1040922490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  <c r="IW78" s="27"/>
      <c r="IX78" s="27"/>
      <c r="IY78" s="27"/>
      <c r="IZ78" s="27"/>
      <c r="JA78" s="27"/>
      <c r="JB78" s="27"/>
      <c r="JC78" s="27"/>
      <c r="JD78" s="27"/>
      <c r="JE78" s="27"/>
      <c r="JF78" s="27"/>
      <c r="JG78" s="27"/>
      <c r="JH78" s="27"/>
      <c r="JI78" s="27"/>
      <c r="JJ78" s="27"/>
      <c r="JK78" s="27"/>
      <c r="JL78" s="27"/>
      <c r="JM78" s="27"/>
      <c r="JN78" s="27"/>
      <c r="JO78" s="27"/>
      <c r="JP78" s="27"/>
      <c r="JQ78" s="27"/>
      <c r="JR78" s="27"/>
      <c r="JS78" s="27"/>
      <c r="JT78" s="27"/>
      <c r="JU78" s="27"/>
      <c r="JV78" s="27"/>
      <c r="JW78" s="27"/>
      <c r="JX78" s="27"/>
      <c r="JY78" s="27"/>
      <c r="JZ78" s="27"/>
      <c r="KA78" s="27"/>
      <c r="KB78" s="27"/>
      <c r="KC78" s="27"/>
      <c r="KD78" s="27"/>
      <c r="KE78" s="27"/>
      <c r="KF78" s="27"/>
      <c r="KG78" s="27"/>
      <c r="KH78" s="27"/>
      <c r="KI78" s="27"/>
      <c r="KJ78" s="27"/>
      <c r="KK78" s="27"/>
      <c r="KL78" s="27"/>
      <c r="KM78" s="27"/>
      <c r="KN78" s="27"/>
      <c r="KO78" s="27"/>
      <c r="KP78" s="27"/>
      <c r="KQ78" s="27"/>
      <c r="KR78" s="27"/>
      <c r="KS78" s="27"/>
      <c r="KT78" s="27"/>
      <c r="KU78" s="27"/>
      <c r="KV78" s="27"/>
      <c r="KW78" s="27"/>
      <c r="KX78" s="27"/>
      <c r="KY78" s="27"/>
      <c r="KZ78" s="27"/>
      <c r="LA78" s="27"/>
      <c r="LB78" s="27"/>
      <c r="LC78" s="27"/>
      <c r="LD78" s="27"/>
      <c r="LE78" s="27"/>
      <c r="LF78" s="27"/>
      <c r="LG78" s="27"/>
      <c r="LH78" s="27"/>
      <c r="LI78" s="27"/>
      <c r="LJ78" s="27"/>
      <c r="LK78" s="27"/>
      <c r="LL78" s="27"/>
      <c r="LM78" s="27"/>
      <c r="LN78" s="27"/>
      <c r="LO78" s="27"/>
      <c r="LP78" s="27"/>
      <c r="LQ78" s="27"/>
      <c r="LR78" s="27"/>
      <c r="LS78" s="27"/>
      <c r="LT78" s="27"/>
      <c r="LU78" s="27"/>
      <c r="LV78" s="27"/>
      <c r="LW78" s="27"/>
      <c r="LX78" s="27"/>
      <c r="LY78" s="27"/>
      <c r="LZ78" s="27"/>
      <c r="MA78" s="27"/>
      <c r="MB78" s="27"/>
      <c r="MC78" s="27"/>
      <c r="MD78" s="27"/>
      <c r="ME78" s="27"/>
      <c r="MF78" s="27"/>
      <c r="MG78" s="27"/>
      <c r="MH78" s="27"/>
      <c r="MI78" s="27"/>
      <c r="MJ78" s="27"/>
      <c r="MK78" s="27"/>
      <c r="ML78" s="27"/>
      <c r="MM78" s="27"/>
      <c r="MN78" s="27"/>
      <c r="MO78" s="27"/>
      <c r="MP78" s="27"/>
      <c r="MQ78" s="27"/>
      <c r="MR78" s="27"/>
      <c r="MS78" s="27"/>
      <c r="MT78" s="27"/>
      <c r="MU78" s="27"/>
      <c r="MV78" s="27"/>
      <c r="MW78" s="27"/>
      <c r="MX78" s="27"/>
      <c r="MY78" s="27"/>
      <c r="MZ78" s="27"/>
      <c r="NA78" s="27"/>
      <c r="NB78" s="27"/>
      <c r="NC78" s="27"/>
      <c r="ND78" s="27"/>
      <c r="NE78" s="27"/>
      <c r="NF78" s="27"/>
      <c r="NG78" s="27"/>
      <c r="NH78" s="27"/>
      <c r="NI78" s="27"/>
      <c r="NJ78" s="27"/>
      <c r="NK78" s="27"/>
      <c r="NL78" s="27"/>
      <c r="NM78" s="27"/>
      <c r="NN78" s="27"/>
      <c r="NO78" s="27"/>
      <c r="NP78" s="27"/>
      <c r="NQ78" s="27"/>
      <c r="NR78" s="27"/>
      <c r="NS78" s="27"/>
      <c r="NT78" s="27"/>
      <c r="NU78" s="27"/>
      <c r="NV78" s="27"/>
      <c r="NW78" s="27"/>
      <c r="NX78" s="27"/>
      <c r="NY78" s="27"/>
      <c r="NZ78" s="27"/>
      <c r="OA78" s="27"/>
      <c r="OB78" s="27"/>
      <c r="OC78" s="27"/>
      <c r="OD78" s="27"/>
      <c r="OE78" s="27"/>
      <c r="OF78" s="27"/>
      <c r="OG78" s="27"/>
      <c r="OH78" s="27"/>
      <c r="OI78" s="27"/>
      <c r="OJ78" s="27"/>
      <c r="OK78" s="27"/>
      <c r="OL78" s="27"/>
      <c r="OM78" s="27"/>
      <c r="ON78" s="27"/>
      <c r="OO78" s="27"/>
      <c r="OP78" s="27"/>
      <c r="OQ78" s="27"/>
      <c r="OR78" s="27"/>
      <c r="OS78" s="27"/>
      <c r="OT78" s="27"/>
      <c r="OU78" s="27"/>
      <c r="OV78" s="27"/>
      <c r="OW78" s="27"/>
      <c r="OX78" s="27"/>
      <c r="OY78" s="27"/>
      <c r="OZ78" s="27"/>
      <c r="PA78" s="27"/>
      <c r="PB78" s="27"/>
      <c r="PC78" s="27"/>
      <c r="PD78" s="27"/>
      <c r="PE78" s="27"/>
      <c r="PF78" s="27"/>
      <c r="PG78" s="27"/>
      <c r="PH78" s="27"/>
      <c r="PI78" s="27"/>
      <c r="PJ78" s="27"/>
      <c r="PK78" s="27"/>
      <c r="PL78" s="27"/>
      <c r="PM78" s="27"/>
      <c r="PN78" s="27"/>
      <c r="PO78" s="27"/>
      <c r="PP78" s="27"/>
      <c r="PQ78" s="27"/>
      <c r="PR78" s="27"/>
      <c r="PS78" s="27"/>
      <c r="PT78" s="27"/>
      <c r="PU78" s="27"/>
      <c r="PV78" s="27"/>
      <c r="PW78" s="27"/>
      <c r="PX78" s="27"/>
      <c r="PY78" s="27"/>
      <c r="PZ78" s="27"/>
      <c r="QA78" s="27"/>
      <c r="QB78" s="27"/>
      <c r="QC78" s="27"/>
      <c r="QD78" s="27"/>
      <c r="QE78" s="27"/>
      <c r="QF78" s="27"/>
      <c r="QG78" s="27"/>
      <c r="QH78" s="27"/>
      <c r="QI78" s="27"/>
      <c r="QJ78" s="27"/>
      <c r="QK78" s="27"/>
      <c r="QL78" s="27"/>
      <c r="QM78" s="27"/>
      <c r="QN78" s="27"/>
      <c r="QO78" s="27"/>
      <c r="QP78" s="27"/>
      <c r="QQ78" s="27"/>
      <c r="QR78" s="27"/>
      <c r="QS78" s="27"/>
      <c r="QT78" s="27"/>
      <c r="QU78" s="27"/>
      <c r="QV78" s="27"/>
      <c r="QW78" s="27"/>
      <c r="QX78" s="27"/>
      <c r="QY78" s="27"/>
      <c r="QZ78" s="27"/>
      <c r="RA78" s="27"/>
      <c r="RB78" s="27"/>
      <c r="RC78" s="27"/>
      <c r="RD78" s="27"/>
      <c r="RE78" s="27"/>
      <c r="RF78" s="27"/>
      <c r="RG78" s="27"/>
      <c r="RH78" s="27"/>
      <c r="RI78" s="27"/>
      <c r="RJ78" s="27"/>
      <c r="RK78" s="27"/>
      <c r="RL78" s="27"/>
      <c r="RM78" s="27"/>
      <c r="RN78" s="27"/>
      <c r="RO78" s="27"/>
      <c r="RP78" s="27"/>
      <c r="RQ78" s="27"/>
      <c r="RR78" s="27"/>
      <c r="RS78" s="27"/>
      <c r="RT78" s="27"/>
      <c r="RU78" s="27"/>
      <c r="RV78" s="27"/>
      <c r="RW78" s="27"/>
      <c r="RX78" s="27"/>
      <c r="RY78" s="27"/>
      <c r="RZ78" s="27"/>
      <c r="SA78" s="27"/>
      <c r="SB78" s="27"/>
      <c r="SC78" s="27"/>
      <c r="SD78" s="27"/>
      <c r="SE78" s="27"/>
      <c r="SF78" s="27"/>
      <c r="SG78" s="27"/>
      <c r="SH78" s="27"/>
      <c r="SI78" s="27"/>
      <c r="SJ78" s="27"/>
      <c r="SK78" s="27"/>
      <c r="SL78" s="27"/>
      <c r="SM78" s="27"/>
      <c r="SN78" s="27"/>
      <c r="SO78" s="27"/>
      <c r="SP78" s="27"/>
      <c r="SQ78" s="27"/>
      <c r="SR78" s="27"/>
      <c r="SS78" s="27"/>
      <c r="ST78" s="27"/>
      <c r="SU78" s="27"/>
      <c r="SV78" s="27"/>
      <c r="SW78" s="27"/>
      <c r="SX78" s="27"/>
      <c r="SY78" s="27"/>
      <c r="SZ78" s="27"/>
      <c r="TA78" s="27"/>
      <c r="TB78" s="27"/>
      <c r="TC78" s="27"/>
      <c r="TD78" s="27"/>
      <c r="TE78" s="27"/>
      <c r="TF78" s="27"/>
      <c r="TG78" s="27"/>
      <c r="TH78" s="27"/>
      <c r="TI78" s="27"/>
      <c r="TJ78" s="27"/>
      <c r="TK78" s="27"/>
      <c r="TL78" s="27"/>
      <c r="TM78" s="27"/>
      <c r="TN78" s="27"/>
      <c r="TO78" s="27"/>
      <c r="TP78" s="27"/>
      <c r="TQ78" s="27"/>
    </row>
    <row r="79" spans="1:7" s="16" customFormat="1" ht="13">
      <c r="A79" s="13"/>
      <c r="B79" s="13"/>
      <c r="C79" s="14" t="s">
        <v>131</v>
      </c>
      <c r="D79" s="58">
        <f t="shared" si="18" ref="D79:F79">SUM(D80+D84+D85+D86+D87+D88+D96+D99+D100)</f>
        <v>3584506973</v>
      </c>
      <c r="E79" s="58">
        <f t="shared" si="18"/>
        <v>1886673744</v>
      </c>
      <c r="F79" s="58">
        <f t="shared" si="18"/>
        <v>2091588659</v>
      </c>
      <c r="G79" s="59">
        <f t="shared" si="17"/>
        <v>7562769376</v>
      </c>
    </row>
    <row r="80" spans="1:7" s="27" customFormat="1" ht="12">
      <c r="A80" s="24"/>
      <c r="B80" s="24"/>
      <c r="C80" s="60" t="s">
        <v>132</v>
      </c>
      <c r="D80" s="49">
        <f>SUM(D81:D83)</f>
        <v>2517978470</v>
      </c>
      <c r="E80" s="49">
        <f>SUM(E81:E83)</f>
        <v>931050406</v>
      </c>
      <c r="F80" s="49">
        <f>SUM(F81:F83)</f>
        <v>1189650972</v>
      </c>
      <c r="G80" s="49">
        <f t="shared" si="17"/>
        <v>4638679848</v>
      </c>
    </row>
    <row r="81" spans="1:7" s="53" customFormat="1" ht="12">
      <c r="A81" s="24" t="s">
        <v>133</v>
      </c>
      <c r="B81" s="24" t="s">
        <v>134</v>
      </c>
      <c r="C81" s="25" t="s">
        <v>135</v>
      </c>
      <c r="D81" s="26">
        <v>2465078557</v>
      </c>
      <c r="E81" s="26">
        <v>883012173</v>
      </c>
      <c r="F81" s="26">
        <v>1141612739</v>
      </c>
      <c r="G81" s="26">
        <f t="shared" si="17"/>
        <v>4489703469</v>
      </c>
    </row>
    <row r="82" spans="1:537" s="52" customFormat="1" ht="12">
      <c r="A82" s="24" t="s">
        <v>136</v>
      </c>
      <c r="B82" s="24" t="s">
        <v>137</v>
      </c>
      <c r="C82" s="25" t="s">
        <v>138</v>
      </c>
      <c r="D82" s="26">
        <v>7944063</v>
      </c>
      <c r="E82" s="26">
        <v>3181242</v>
      </c>
      <c r="F82" s="26">
        <v>3181242</v>
      </c>
      <c r="G82" s="26">
        <f t="shared" si="17"/>
        <v>14306547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3"/>
      <c r="LR82" s="53"/>
      <c r="LS82" s="53"/>
      <c r="LT82" s="53"/>
      <c r="LU82" s="53"/>
      <c r="LV82" s="53"/>
      <c r="LW82" s="53"/>
      <c r="LX82" s="53"/>
      <c r="LY82" s="53"/>
      <c r="LZ82" s="53"/>
      <c r="MA82" s="53"/>
      <c r="MB82" s="53"/>
      <c r="MC82" s="53"/>
      <c r="MD82" s="53"/>
      <c r="ME82" s="53"/>
      <c r="MF82" s="53"/>
      <c r="MG82" s="53"/>
      <c r="MH82" s="53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3"/>
      <c r="SD82" s="53"/>
      <c r="SE82" s="53"/>
      <c r="SF82" s="53"/>
      <c r="SG82" s="53"/>
      <c r="SH82" s="53"/>
      <c r="SI82" s="53"/>
      <c r="SJ82" s="53"/>
      <c r="SK82" s="53"/>
      <c r="SL82" s="53"/>
      <c r="SM82" s="53"/>
      <c r="SN82" s="53"/>
      <c r="SO82" s="53"/>
      <c r="SP82" s="53"/>
      <c r="SQ82" s="53"/>
      <c r="SR82" s="53"/>
      <c r="SS82" s="53"/>
      <c r="ST82" s="53"/>
      <c r="SU82" s="53"/>
      <c r="SV82" s="53"/>
      <c r="SW82" s="53"/>
      <c r="SX82" s="53"/>
      <c r="SY82" s="53"/>
      <c r="SZ82" s="53"/>
      <c r="TA82" s="53"/>
      <c r="TB82" s="53"/>
      <c r="TC82" s="53"/>
      <c r="TD82" s="53"/>
      <c r="TE82" s="53"/>
      <c r="TF82" s="53"/>
      <c r="TG82" s="53"/>
      <c r="TH82" s="53"/>
      <c r="TI82" s="53"/>
      <c r="TJ82" s="53"/>
      <c r="TK82" s="53"/>
      <c r="TL82" s="53"/>
      <c r="TM82" s="53"/>
      <c r="TN82" s="53"/>
      <c r="TO82" s="53"/>
      <c r="TP82" s="53"/>
      <c r="TQ82" s="53"/>
    </row>
    <row r="83" spans="1:537" s="52" customFormat="1" ht="12">
      <c r="A83" s="24" t="s">
        <v>139</v>
      </c>
      <c r="B83" s="24" t="s">
        <v>140</v>
      </c>
      <c r="C83" s="25" t="s">
        <v>141</v>
      </c>
      <c r="D83" s="26">
        <v>44955850</v>
      </c>
      <c r="E83" s="26">
        <v>44856991</v>
      </c>
      <c r="F83" s="26">
        <v>44856991</v>
      </c>
      <c r="G83" s="26">
        <f t="shared" si="17"/>
        <v>134669832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53"/>
      <c r="IZ83" s="53"/>
      <c r="JA83" s="53"/>
      <c r="JB83" s="53"/>
      <c r="JC83" s="53"/>
      <c r="JD83" s="53"/>
      <c r="JE83" s="53"/>
      <c r="JF83" s="53"/>
      <c r="JG83" s="53"/>
      <c r="JH83" s="53"/>
      <c r="JI83" s="53"/>
      <c r="JJ83" s="53"/>
      <c r="JK83" s="53"/>
      <c r="JL83" s="53"/>
      <c r="JM83" s="53"/>
      <c r="JN83" s="53"/>
      <c r="JO83" s="53"/>
      <c r="JP83" s="53"/>
      <c r="JQ83" s="53"/>
      <c r="JR83" s="53"/>
      <c r="JS83" s="53"/>
      <c r="JT83" s="53"/>
      <c r="JU83" s="53"/>
      <c r="JV83" s="53"/>
      <c r="JW83" s="53"/>
      <c r="JX83" s="53"/>
      <c r="JY83" s="53"/>
      <c r="JZ83" s="53"/>
      <c r="KA83" s="53"/>
      <c r="KB83" s="53"/>
      <c r="KC83" s="53"/>
      <c r="KD83" s="53"/>
      <c r="KE83" s="53"/>
      <c r="KF83" s="53"/>
      <c r="KG83" s="53"/>
      <c r="KH83" s="53"/>
      <c r="KI83" s="53"/>
      <c r="KJ83" s="53"/>
      <c r="KK83" s="53"/>
      <c r="KL83" s="53"/>
      <c r="KM83" s="53"/>
      <c r="KN83" s="53"/>
      <c r="KO83" s="53"/>
      <c r="KP83" s="53"/>
      <c r="KQ83" s="53"/>
      <c r="KR83" s="53"/>
      <c r="KS83" s="53"/>
      <c r="KT83" s="53"/>
      <c r="KU83" s="53"/>
      <c r="KV83" s="53"/>
      <c r="KW83" s="53"/>
      <c r="KX83" s="53"/>
      <c r="KY83" s="53"/>
      <c r="KZ83" s="53"/>
      <c r="LA83" s="53"/>
      <c r="LB83" s="53"/>
      <c r="LC83" s="53"/>
      <c r="LD83" s="53"/>
      <c r="LE83" s="53"/>
      <c r="LF83" s="53"/>
      <c r="LG83" s="53"/>
      <c r="LH83" s="53"/>
      <c r="LI83" s="53"/>
      <c r="LJ83" s="53"/>
      <c r="LK83" s="53"/>
      <c r="LL83" s="53"/>
      <c r="LM83" s="53"/>
      <c r="LN83" s="53"/>
      <c r="LO83" s="53"/>
      <c r="LP83" s="53"/>
      <c r="LQ83" s="53"/>
      <c r="LR83" s="53"/>
      <c r="LS83" s="53"/>
      <c r="LT83" s="53"/>
      <c r="LU83" s="53"/>
      <c r="LV83" s="53"/>
      <c r="LW83" s="53"/>
      <c r="LX83" s="53"/>
      <c r="LY83" s="53"/>
      <c r="LZ83" s="53"/>
      <c r="MA83" s="53"/>
      <c r="MB83" s="53"/>
      <c r="MC83" s="53"/>
      <c r="MD83" s="53"/>
      <c r="ME83" s="53"/>
      <c r="MF83" s="53"/>
      <c r="MG83" s="53"/>
      <c r="MH83" s="53"/>
      <c r="MI83" s="53"/>
      <c r="MJ83" s="53"/>
      <c r="MK83" s="53"/>
      <c r="ML83" s="53"/>
      <c r="MM83" s="53"/>
      <c r="MN83" s="53"/>
      <c r="MO83" s="53"/>
      <c r="MP83" s="53"/>
      <c r="MQ83" s="53"/>
      <c r="MR83" s="53"/>
      <c r="MS83" s="53"/>
      <c r="MT83" s="53"/>
      <c r="MU83" s="53"/>
      <c r="MV83" s="53"/>
      <c r="MW83" s="53"/>
      <c r="MX83" s="53"/>
      <c r="MY83" s="53"/>
      <c r="MZ83" s="53"/>
      <c r="NA83" s="53"/>
      <c r="NB83" s="53"/>
      <c r="NC83" s="53"/>
      <c r="ND83" s="53"/>
      <c r="NE83" s="53"/>
      <c r="NF83" s="53"/>
      <c r="NG83" s="53"/>
      <c r="NH83" s="53"/>
      <c r="NI83" s="53"/>
      <c r="NJ83" s="53"/>
      <c r="NK83" s="53"/>
      <c r="NL83" s="53"/>
      <c r="NM83" s="53"/>
      <c r="NN83" s="53"/>
      <c r="NO83" s="53"/>
      <c r="NP83" s="53"/>
      <c r="NQ83" s="53"/>
      <c r="NR83" s="53"/>
      <c r="NS83" s="53"/>
      <c r="NT83" s="53"/>
      <c r="NU83" s="53"/>
      <c r="NV83" s="53"/>
      <c r="NW83" s="53"/>
      <c r="NX83" s="53"/>
      <c r="NY83" s="53"/>
      <c r="NZ83" s="53"/>
      <c r="OA83" s="53"/>
      <c r="OB83" s="53"/>
      <c r="OC83" s="53"/>
      <c r="OD83" s="53"/>
      <c r="OE83" s="53"/>
      <c r="OF83" s="53"/>
      <c r="OG83" s="53"/>
      <c r="OH83" s="53"/>
      <c r="OI83" s="53"/>
      <c r="OJ83" s="53"/>
      <c r="OK83" s="53"/>
      <c r="OL83" s="53"/>
      <c r="OM83" s="53"/>
      <c r="ON83" s="53"/>
      <c r="OO83" s="53"/>
      <c r="OP83" s="53"/>
      <c r="OQ83" s="53"/>
      <c r="OR83" s="53"/>
      <c r="OS83" s="53"/>
      <c r="OT83" s="53"/>
      <c r="OU83" s="53"/>
      <c r="OV83" s="53"/>
      <c r="OW83" s="53"/>
      <c r="OX83" s="53"/>
      <c r="OY83" s="53"/>
      <c r="OZ83" s="53"/>
      <c r="PA83" s="53"/>
      <c r="PB83" s="53"/>
      <c r="PC83" s="53"/>
      <c r="PD83" s="53"/>
      <c r="PE83" s="53"/>
      <c r="PF83" s="53"/>
      <c r="PG83" s="53"/>
      <c r="PH83" s="53"/>
      <c r="PI83" s="53"/>
      <c r="PJ83" s="53"/>
      <c r="PK83" s="53"/>
      <c r="PL83" s="53"/>
      <c r="PM83" s="53"/>
      <c r="PN83" s="53"/>
      <c r="PO83" s="53"/>
      <c r="PP83" s="53"/>
      <c r="PQ83" s="53"/>
      <c r="PR83" s="53"/>
      <c r="PS83" s="53"/>
      <c r="PT83" s="53"/>
      <c r="PU83" s="53"/>
      <c r="PV83" s="53"/>
      <c r="PW83" s="53"/>
      <c r="PX83" s="53"/>
      <c r="PY83" s="53"/>
      <c r="PZ83" s="53"/>
      <c r="QA83" s="53"/>
      <c r="QB83" s="53"/>
      <c r="QC83" s="53"/>
      <c r="QD83" s="53"/>
      <c r="QE83" s="53"/>
      <c r="QF83" s="53"/>
      <c r="QG83" s="53"/>
      <c r="QH83" s="53"/>
      <c r="QI83" s="53"/>
      <c r="QJ83" s="53"/>
      <c r="QK83" s="53"/>
      <c r="QL83" s="53"/>
      <c r="QM83" s="53"/>
      <c r="QN83" s="53"/>
      <c r="QO83" s="53"/>
      <c r="QP83" s="53"/>
      <c r="QQ83" s="53"/>
      <c r="QR83" s="53"/>
      <c r="QS83" s="53"/>
      <c r="QT83" s="53"/>
      <c r="QU83" s="53"/>
      <c r="QV83" s="53"/>
      <c r="QW83" s="53"/>
      <c r="QX83" s="53"/>
      <c r="QY83" s="53"/>
      <c r="QZ83" s="53"/>
      <c r="RA83" s="53"/>
      <c r="RB83" s="53"/>
      <c r="RC83" s="53"/>
      <c r="RD83" s="53"/>
      <c r="RE83" s="53"/>
      <c r="RF83" s="53"/>
      <c r="RG83" s="53"/>
      <c r="RH83" s="53"/>
      <c r="RI83" s="53"/>
      <c r="RJ83" s="53"/>
      <c r="RK83" s="53"/>
      <c r="RL83" s="53"/>
      <c r="RM83" s="53"/>
      <c r="RN83" s="53"/>
      <c r="RO83" s="53"/>
      <c r="RP83" s="53"/>
      <c r="RQ83" s="53"/>
      <c r="RR83" s="53"/>
      <c r="RS83" s="53"/>
      <c r="RT83" s="53"/>
      <c r="RU83" s="53"/>
      <c r="RV83" s="53"/>
      <c r="RW83" s="53"/>
      <c r="RX83" s="53"/>
      <c r="RY83" s="53"/>
      <c r="RZ83" s="53"/>
      <c r="SA83" s="53"/>
      <c r="SB83" s="53"/>
      <c r="SC83" s="53"/>
      <c r="SD83" s="53"/>
      <c r="SE83" s="53"/>
      <c r="SF83" s="53"/>
      <c r="SG83" s="53"/>
      <c r="SH83" s="53"/>
      <c r="SI83" s="53"/>
      <c r="SJ83" s="53"/>
      <c r="SK83" s="53"/>
      <c r="SL83" s="53"/>
      <c r="SM83" s="53"/>
      <c r="SN83" s="53"/>
      <c r="SO83" s="53"/>
      <c r="SP83" s="53"/>
      <c r="SQ83" s="53"/>
      <c r="SR83" s="53"/>
      <c r="SS83" s="53"/>
      <c r="ST83" s="53"/>
      <c r="SU83" s="53"/>
      <c r="SV83" s="53"/>
      <c r="SW83" s="53"/>
      <c r="SX83" s="53"/>
      <c r="SY83" s="53"/>
      <c r="SZ83" s="53"/>
      <c r="TA83" s="53"/>
      <c r="TB83" s="53"/>
      <c r="TC83" s="53"/>
      <c r="TD83" s="53"/>
      <c r="TE83" s="53"/>
      <c r="TF83" s="53"/>
      <c r="TG83" s="53"/>
      <c r="TH83" s="53"/>
      <c r="TI83" s="53"/>
      <c r="TJ83" s="53"/>
      <c r="TK83" s="53"/>
      <c r="TL83" s="53"/>
      <c r="TM83" s="53"/>
      <c r="TN83" s="53"/>
      <c r="TO83" s="53"/>
      <c r="TP83" s="53"/>
      <c r="TQ83" s="53"/>
    </row>
    <row r="84" spans="1:7" s="27" customFormat="1" ht="12">
      <c r="A84" s="24" t="s">
        <v>142</v>
      </c>
      <c r="B84" s="24" t="s">
        <v>143</v>
      </c>
      <c r="C84" s="60" t="s">
        <v>144</v>
      </c>
      <c r="D84" s="49">
        <v>382016082</v>
      </c>
      <c r="E84" s="49">
        <v>283202983</v>
      </c>
      <c r="F84" s="49">
        <v>230254566</v>
      </c>
      <c r="G84" s="49">
        <f t="shared" si="17"/>
        <v>895473631</v>
      </c>
    </row>
    <row r="85" spans="1:537" s="23" customFormat="1" ht="12">
      <c r="A85" s="24" t="s">
        <v>145</v>
      </c>
      <c r="B85" s="24" t="s">
        <v>146</v>
      </c>
      <c r="C85" s="60" t="s">
        <v>147</v>
      </c>
      <c r="D85" s="49">
        <v>136697310</v>
      </c>
      <c r="E85" s="49">
        <v>136697310</v>
      </c>
      <c r="F85" s="49">
        <v>136697310</v>
      </c>
      <c r="G85" s="49">
        <f t="shared" si="17"/>
        <v>410091930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  <c r="JC85" s="27"/>
      <c r="JD85" s="27"/>
      <c r="JE85" s="27"/>
      <c r="JF85" s="27"/>
      <c r="JG85" s="27"/>
      <c r="JH85" s="27"/>
      <c r="JI85" s="27"/>
      <c r="JJ85" s="27"/>
      <c r="JK85" s="27"/>
      <c r="JL85" s="27"/>
      <c r="JM85" s="27"/>
      <c r="JN85" s="27"/>
      <c r="JO85" s="27"/>
      <c r="JP85" s="27"/>
      <c r="JQ85" s="27"/>
      <c r="JR85" s="27"/>
      <c r="JS85" s="27"/>
      <c r="JT85" s="27"/>
      <c r="JU85" s="27"/>
      <c r="JV85" s="27"/>
      <c r="JW85" s="27"/>
      <c r="JX85" s="27"/>
      <c r="JY85" s="27"/>
      <c r="JZ85" s="27"/>
      <c r="KA85" s="27"/>
      <c r="KB85" s="27"/>
      <c r="KC85" s="27"/>
      <c r="KD85" s="27"/>
      <c r="KE85" s="27"/>
      <c r="KF85" s="27"/>
      <c r="KG85" s="27"/>
      <c r="KH85" s="27"/>
      <c r="KI85" s="27"/>
      <c r="KJ85" s="27"/>
      <c r="KK85" s="27"/>
      <c r="KL85" s="27"/>
      <c r="KM85" s="27"/>
      <c r="KN85" s="27"/>
      <c r="KO85" s="27"/>
      <c r="KP85" s="27"/>
      <c r="KQ85" s="27"/>
      <c r="KR85" s="27"/>
      <c r="KS85" s="27"/>
      <c r="KT85" s="27"/>
      <c r="KU85" s="27"/>
      <c r="KV85" s="27"/>
      <c r="KW85" s="27"/>
      <c r="KX85" s="27"/>
      <c r="KY85" s="27"/>
      <c r="KZ85" s="27"/>
      <c r="LA85" s="27"/>
      <c r="LB85" s="27"/>
      <c r="LC85" s="27"/>
      <c r="LD85" s="27"/>
      <c r="LE85" s="27"/>
      <c r="LF85" s="27"/>
      <c r="LG85" s="27"/>
      <c r="LH85" s="27"/>
      <c r="LI85" s="27"/>
      <c r="LJ85" s="27"/>
      <c r="LK85" s="27"/>
      <c r="LL85" s="27"/>
      <c r="LM85" s="27"/>
      <c r="LN85" s="27"/>
      <c r="LO85" s="27"/>
      <c r="LP85" s="27"/>
      <c r="LQ85" s="27"/>
      <c r="LR85" s="27"/>
      <c r="LS85" s="27"/>
      <c r="LT85" s="27"/>
      <c r="LU85" s="27"/>
      <c r="LV85" s="27"/>
      <c r="LW85" s="27"/>
      <c r="LX85" s="27"/>
      <c r="LY85" s="27"/>
      <c r="LZ85" s="27"/>
      <c r="MA85" s="27"/>
      <c r="MB85" s="27"/>
      <c r="MC85" s="27"/>
      <c r="MD85" s="27"/>
      <c r="ME85" s="27"/>
      <c r="MF85" s="27"/>
      <c r="MG85" s="27"/>
      <c r="MH85" s="27"/>
      <c r="MI85" s="27"/>
      <c r="MJ85" s="27"/>
      <c r="MK85" s="27"/>
      <c r="ML85" s="27"/>
      <c r="MM85" s="27"/>
      <c r="MN85" s="27"/>
      <c r="MO85" s="27"/>
      <c r="MP85" s="27"/>
      <c r="MQ85" s="27"/>
      <c r="MR85" s="27"/>
      <c r="MS85" s="27"/>
      <c r="MT85" s="27"/>
      <c r="MU85" s="27"/>
      <c r="MV85" s="27"/>
      <c r="MW85" s="27"/>
      <c r="MX85" s="27"/>
      <c r="MY85" s="27"/>
      <c r="MZ85" s="27"/>
      <c r="NA85" s="27"/>
      <c r="NB85" s="27"/>
      <c r="NC85" s="27"/>
      <c r="ND85" s="27"/>
      <c r="NE85" s="27"/>
      <c r="NF85" s="27"/>
      <c r="NG85" s="27"/>
      <c r="NH85" s="27"/>
      <c r="NI85" s="27"/>
      <c r="NJ85" s="27"/>
      <c r="NK85" s="27"/>
      <c r="NL85" s="27"/>
      <c r="NM85" s="27"/>
      <c r="NN85" s="27"/>
      <c r="NO85" s="27"/>
      <c r="NP85" s="27"/>
      <c r="NQ85" s="27"/>
      <c r="NR85" s="27"/>
      <c r="NS85" s="27"/>
      <c r="NT85" s="27"/>
      <c r="NU85" s="27"/>
      <c r="NV85" s="27"/>
      <c r="NW85" s="27"/>
      <c r="NX85" s="27"/>
      <c r="NY85" s="27"/>
      <c r="NZ85" s="27"/>
      <c r="OA85" s="27"/>
      <c r="OB85" s="27"/>
      <c r="OC85" s="27"/>
      <c r="OD85" s="27"/>
      <c r="OE85" s="27"/>
      <c r="OF85" s="27"/>
      <c r="OG85" s="27"/>
      <c r="OH85" s="27"/>
      <c r="OI85" s="27"/>
      <c r="OJ85" s="27"/>
      <c r="OK85" s="27"/>
      <c r="OL85" s="27"/>
      <c r="OM85" s="27"/>
      <c r="ON85" s="27"/>
      <c r="OO85" s="27"/>
      <c r="OP85" s="27"/>
      <c r="OQ85" s="27"/>
      <c r="OR85" s="27"/>
      <c r="OS85" s="27"/>
      <c r="OT85" s="27"/>
      <c r="OU85" s="27"/>
      <c r="OV85" s="27"/>
      <c r="OW85" s="27"/>
      <c r="OX85" s="27"/>
      <c r="OY85" s="27"/>
      <c r="OZ85" s="27"/>
      <c r="PA85" s="27"/>
      <c r="PB85" s="27"/>
      <c r="PC85" s="27"/>
      <c r="PD85" s="27"/>
      <c r="PE85" s="27"/>
      <c r="PF85" s="27"/>
      <c r="PG85" s="27"/>
      <c r="PH85" s="27"/>
      <c r="PI85" s="27"/>
      <c r="PJ85" s="27"/>
      <c r="PK85" s="27"/>
      <c r="PL85" s="27"/>
      <c r="PM85" s="27"/>
      <c r="PN85" s="27"/>
      <c r="PO85" s="27"/>
      <c r="PP85" s="27"/>
      <c r="PQ85" s="27"/>
      <c r="PR85" s="27"/>
      <c r="PS85" s="27"/>
      <c r="PT85" s="27"/>
      <c r="PU85" s="27"/>
      <c r="PV85" s="27"/>
      <c r="PW85" s="27"/>
      <c r="PX85" s="27"/>
      <c r="PY85" s="27"/>
      <c r="PZ85" s="27"/>
      <c r="QA85" s="27"/>
      <c r="QB85" s="27"/>
      <c r="QC85" s="27"/>
      <c r="QD85" s="27"/>
      <c r="QE85" s="27"/>
      <c r="QF85" s="27"/>
      <c r="QG85" s="27"/>
      <c r="QH85" s="27"/>
      <c r="QI85" s="27"/>
      <c r="QJ85" s="27"/>
      <c r="QK85" s="27"/>
      <c r="QL85" s="27"/>
      <c r="QM85" s="27"/>
      <c r="QN85" s="27"/>
      <c r="QO85" s="27"/>
      <c r="QP85" s="27"/>
      <c r="QQ85" s="27"/>
      <c r="QR85" s="27"/>
      <c r="QS85" s="27"/>
      <c r="QT85" s="27"/>
      <c r="QU85" s="27"/>
      <c r="QV85" s="27"/>
      <c r="QW85" s="27"/>
      <c r="QX85" s="27"/>
      <c r="QY85" s="27"/>
      <c r="QZ85" s="27"/>
      <c r="RA85" s="27"/>
      <c r="RB85" s="27"/>
      <c r="RC85" s="27"/>
      <c r="RD85" s="27"/>
      <c r="RE85" s="27"/>
      <c r="RF85" s="27"/>
      <c r="RG85" s="27"/>
      <c r="RH85" s="27"/>
      <c r="RI85" s="27"/>
      <c r="RJ85" s="27"/>
      <c r="RK85" s="27"/>
      <c r="RL85" s="27"/>
      <c r="RM85" s="27"/>
      <c r="RN85" s="27"/>
      <c r="RO85" s="27"/>
      <c r="RP85" s="27"/>
      <c r="RQ85" s="27"/>
      <c r="RR85" s="27"/>
      <c r="RS85" s="27"/>
      <c r="RT85" s="27"/>
      <c r="RU85" s="27"/>
      <c r="RV85" s="27"/>
      <c r="RW85" s="27"/>
      <c r="RX85" s="27"/>
      <c r="RY85" s="27"/>
      <c r="RZ85" s="27"/>
      <c r="SA85" s="27"/>
      <c r="SB85" s="27"/>
      <c r="SC85" s="27"/>
      <c r="SD85" s="27"/>
      <c r="SE85" s="27"/>
      <c r="SF85" s="27"/>
      <c r="SG85" s="27"/>
      <c r="SH85" s="27"/>
      <c r="SI85" s="27"/>
      <c r="SJ85" s="27"/>
      <c r="SK85" s="27"/>
      <c r="SL85" s="27"/>
      <c r="SM85" s="27"/>
      <c r="SN85" s="27"/>
      <c r="SO85" s="27"/>
      <c r="SP85" s="27"/>
      <c r="SQ85" s="27"/>
      <c r="SR85" s="27"/>
      <c r="SS85" s="27"/>
      <c r="ST85" s="27"/>
      <c r="SU85" s="27"/>
      <c r="SV85" s="27"/>
      <c r="SW85" s="27"/>
      <c r="SX85" s="27"/>
      <c r="SY85" s="27"/>
      <c r="SZ85" s="27"/>
      <c r="TA85" s="27"/>
      <c r="TB85" s="27"/>
      <c r="TC85" s="27"/>
      <c r="TD85" s="27"/>
      <c r="TE85" s="27"/>
      <c r="TF85" s="27"/>
      <c r="TG85" s="27"/>
      <c r="TH85" s="27"/>
      <c r="TI85" s="27"/>
      <c r="TJ85" s="27"/>
      <c r="TK85" s="27"/>
      <c r="TL85" s="27"/>
      <c r="TM85" s="27"/>
      <c r="TN85" s="27"/>
      <c r="TO85" s="27"/>
      <c r="TP85" s="27"/>
      <c r="TQ85" s="27"/>
    </row>
    <row r="86" spans="1:537" s="23" customFormat="1" ht="12">
      <c r="A86" s="24" t="s">
        <v>148</v>
      </c>
      <c r="B86" s="24" t="s">
        <v>149</v>
      </c>
      <c r="C86" s="60" t="s">
        <v>150</v>
      </c>
      <c r="D86" s="49">
        <v>18855226</v>
      </c>
      <c r="E86" s="49">
        <v>18855226</v>
      </c>
      <c r="F86" s="49">
        <v>18855226</v>
      </c>
      <c r="G86" s="49">
        <f t="shared" si="17"/>
        <v>56565678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  <c r="IW86" s="27"/>
      <c r="IX86" s="27"/>
      <c r="IY86" s="27"/>
      <c r="IZ86" s="27"/>
      <c r="JA86" s="27"/>
      <c r="JB86" s="27"/>
      <c r="JC86" s="27"/>
      <c r="JD86" s="27"/>
      <c r="JE86" s="27"/>
      <c r="JF86" s="27"/>
      <c r="JG86" s="27"/>
      <c r="JH86" s="27"/>
      <c r="JI86" s="27"/>
      <c r="JJ86" s="27"/>
      <c r="JK86" s="27"/>
      <c r="JL86" s="27"/>
      <c r="JM86" s="27"/>
      <c r="JN86" s="27"/>
      <c r="JO86" s="27"/>
      <c r="JP86" s="27"/>
      <c r="JQ86" s="27"/>
      <c r="JR86" s="27"/>
      <c r="JS86" s="27"/>
      <c r="JT86" s="27"/>
      <c r="JU86" s="27"/>
      <c r="JV86" s="27"/>
      <c r="JW86" s="27"/>
      <c r="JX86" s="27"/>
      <c r="JY86" s="27"/>
      <c r="JZ86" s="27"/>
      <c r="KA86" s="27"/>
      <c r="KB86" s="27"/>
      <c r="KC86" s="27"/>
      <c r="KD86" s="27"/>
      <c r="KE86" s="27"/>
      <c r="KF86" s="27"/>
      <c r="KG86" s="27"/>
      <c r="KH86" s="27"/>
      <c r="KI86" s="27"/>
      <c r="KJ86" s="27"/>
      <c r="KK86" s="27"/>
      <c r="KL86" s="27"/>
      <c r="KM86" s="27"/>
      <c r="KN86" s="27"/>
      <c r="KO86" s="27"/>
      <c r="KP86" s="27"/>
      <c r="KQ86" s="27"/>
      <c r="KR86" s="27"/>
      <c r="KS86" s="27"/>
      <c r="KT86" s="27"/>
      <c r="KU86" s="27"/>
      <c r="KV86" s="27"/>
      <c r="KW86" s="27"/>
      <c r="KX86" s="27"/>
      <c r="KY86" s="27"/>
      <c r="KZ86" s="27"/>
      <c r="LA86" s="27"/>
      <c r="LB86" s="27"/>
      <c r="LC86" s="27"/>
      <c r="LD86" s="27"/>
      <c r="LE86" s="27"/>
      <c r="LF86" s="27"/>
      <c r="LG86" s="27"/>
      <c r="LH86" s="27"/>
      <c r="LI86" s="27"/>
      <c r="LJ86" s="27"/>
      <c r="LK86" s="27"/>
      <c r="LL86" s="27"/>
      <c r="LM86" s="27"/>
      <c r="LN86" s="27"/>
      <c r="LO86" s="27"/>
      <c r="LP86" s="27"/>
      <c r="LQ86" s="27"/>
      <c r="LR86" s="27"/>
      <c r="LS86" s="27"/>
      <c r="LT86" s="27"/>
      <c r="LU86" s="27"/>
      <c r="LV86" s="27"/>
      <c r="LW86" s="27"/>
      <c r="LX86" s="27"/>
      <c r="LY86" s="27"/>
      <c r="LZ86" s="27"/>
      <c r="MA86" s="27"/>
      <c r="MB86" s="27"/>
      <c r="MC86" s="27"/>
      <c r="MD86" s="27"/>
      <c r="ME86" s="27"/>
      <c r="MF86" s="27"/>
      <c r="MG86" s="27"/>
      <c r="MH86" s="27"/>
      <c r="MI86" s="27"/>
      <c r="MJ86" s="27"/>
      <c r="MK86" s="27"/>
      <c r="ML86" s="27"/>
      <c r="MM86" s="27"/>
      <c r="MN86" s="27"/>
      <c r="MO86" s="27"/>
      <c r="MP86" s="27"/>
      <c r="MQ86" s="27"/>
      <c r="MR86" s="27"/>
      <c r="MS86" s="27"/>
      <c r="MT86" s="27"/>
      <c r="MU86" s="27"/>
      <c r="MV86" s="27"/>
      <c r="MW86" s="27"/>
      <c r="MX86" s="27"/>
      <c r="MY86" s="27"/>
      <c r="MZ86" s="27"/>
      <c r="NA86" s="27"/>
      <c r="NB86" s="27"/>
      <c r="NC86" s="27"/>
      <c r="ND86" s="27"/>
      <c r="NE86" s="27"/>
      <c r="NF86" s="27"/>
      <c r="NG86" s="27"/>
      <c r="NH86" s="27"/>
      <c r="NI86" s="27"/>
      <c r="NJ86" s="27"/>
      <c r="NK86" s="27"/>
      <c r="NL86" s="27"/>
      <c r="NM86" s="27"/>
      <c r="NN86" s="27"/>
      <c r="NO86" s="27"/>
      <c r="NP86" s="27"/>
      <c r="NQ86" s="27"/>
      <c r="NR86" s="27"/>
      <c r="NS86" s="27"/>
      <c r="NT86" s="27"/>
      <c r="NU86" s="27"/>
      <c r="NV86" s="27"/>
      <c r="NW86" s="27"/>
      <c r="NX86" s="27"/>
      <c r="NY86" s="27"/>
      <c r="NZ86" s="27"/>
      <c r="OA86" s="27"/>
      <c r="OB86" s="27"/>
      <c r="OC86" s="27"/>
      <c r="OD86" s="27"/>
      <c r="OE86" s="27"/>
      <c r="OF86" s="27"/>
      <c r="OG86" s="27"/>
      <c r="OH86" s="27"/>
      <c r="OI86" s="27"/>
      <c r="OJ86" s="27"/>
      <c r="OK86" s="27"/>
      <c r="OL86" s="27"/>
      <c r="OM86" s="27"/>
      <c r="ON86" s="27"/>
      <c r="OO86" s="27"/>
      <c r="OP86" s="27"/>
      <c r="OQ86" s="27"/>
      <c r="OR86" s="27"/>
      <c r="OS86" s="27"/>
      <c r="OT86" s="27"/>
      <c r="OU86" s="27"/>
      <c r="OV86" s="27"/>
      <c r="OW86" s="27"/>
      <c r="OX86" s="27"/>
      <c r="OY86" s="27"/>
      <c r="OZ86" s="27"/>
      <c r="PA86" s="27"/>
      <c r="PB86" s="27"/>
      <c r="PC86" s="27"/>
      <c r="PD86" s="27"/>
      <c r="PE86" s="27"/>
      <c r="PF86" s="27"/>
      <c r="PG86" s="27"/>
      <c r="PH86" s="27"/>
      <c r="PI86" s="27"/>
      <c r="PJ86" s="27"/>
      <c r="PK86" s="27"/>
      <c r="PL86" s="27"/>
      <c r="PM86" s="27"/>
      <c r="PN86" s="27"/>
      <c r="PO86" s="27"/>
      <c r="PP86" s="27"/>
      <c r="PQ86" s="27"/>
      <c r="PR86" s="27"/>
      <c r="PS86" s="27"/>
      <c r="PT86" s="27"/>
      <c r="PU86" s="27"/>
      <c r="PV86" s="27"/>
      <c r="PW86" s="27"/>
      <c r="PX86" s="27"/>
      <c r="PY86" s="27"/>
      <c r="PZ86" s="27"/>
      <c r="QA86" s="27"/>
      <c r="QB86" s="27"/>
      <c r="QC86" s="27"/>
      <c r="QD86" s="27"/>
      <c r="QE86" s="27"/>
      <c r="QF86" s="27"/>
      <c r="QG86" s="27"/>
      <c r="QH86" s="27"/>
      <c r="QI86" s="27"/>
      <c r="QJ86" s="27"/>
      <c r="QK86" s="27"/>
      <c r="QL86" s="27"/>
      <c r="QM86" s="27"/>
      <c r="QN86" s="27"/>
      <c r="QO86" s="27"/>
      <c r="QP86" s="27"/>
      <c r="QQ86" s="27"/>
      <c r="QR86" s="27"/>
      <c r="QS86" s="27"/>
      <c r="QT86" s="27"/>
      <c r="QU86" s="27"/>
      <c r="QV86" s="27"/>
      <c r="QW86" s="27"/>
      <c r="QX86" s="27"/>
      <c r="QY86" s="27"/>
      <c r="QZ86" s="27"/>
      <c r="RA86" s="27"/>
      <c r="RB86" s="27"/>
      <c r="RC86" s="27"/>
      <c r="RD86" s="27"/>
      <c r="RE86" s="27"/>
      <c r="RF86" s="27"/>
      <c r="RG86" s="27"/>
      <c r="RH86" s="27"/>
      <c r="RI86" s="27"/>
      <c r="RJ86" s="27"/>
      <c r="RK86" s="27"/>
      <c r="RL86" s="27"/>
      <c r="RM86" s="27"/>
      <c r="RN86" s="27"/>
      <c r="RO86" s="27"/>
      <c r="RP86" s="27"/>
      <c r="RQ86" s="27"/>
      <c r="RR86" s="27"/>
      <c r="RS86" s="27"/>
      <c r="RT86" s="27"/>
      <c r="RU86" s="27"/>
      <c r="RV86" s="27"/>
      <c r="RW86" s="27"/>
      <c r="RX86" s="27"/>
      <c r="RY86" s="27"/>
      <c r="RZ86" s="27"/>
      <c r="SA86" s="27"/>
      <c r="SB86" s="27"/>
      <c r="SC86" s="27"/>
      <c r="SD86" s="27"/>
      <c r="SE86" s="27"/>
      <c r="SF86" s="27"/>
      <c r="SG86" s="27"/>
      <c r="SH86" s="27"/>
      <c r="SI86" s="27"/>
      <c r="SJ86" s="27"/>
      <c r="SK86" s="27"/>
      <c r="SL86" s="27"/>
      <c r="SM86" s="27"/>
      <c r="SN86" s="27"/>
      <c r="SO86" s="27"/>
      <c r="SP86" s="27"/>
      <c r="SQ86" s="27"/>
      <c r="SR86" s="27"/>
      <c r="SS86" s="27"/>
      <c r="ST86" s="27"/>
      <c r="SU86" s="27"/>
      <c r="SV86" s="27"/>
      <c r="SW86" s="27"/>
      <c r="SX86" s="27"/>
      <c r="SY86" s="27"/>
      <c r="SZ86" s="27"/>
      <c r="TA86" s="27"/>
      <c r="TB86" s="27"/>
      <c r="TC86" s="27"/>
      <c r="TD86" s="27"/>
      <c r="TE86" s="27"/>
      <c r="TF86" s="27"/>
      <c r="TG86" s="27"/>
      <c r="TH86" s="27"/>
      <c r="TI86" s="27"/>
      <c r="TJ86" s="27"/>
      <c r="TK86" s="27"/>
      <c r="TL86" s="27"/>
      <c r="TM86" s="27"/>
      <c r="TN86" s="27"/>
      <c r="TO86" s="27"/>
      <c r="TP86" s="27"/>
      <c r="TQ86" s="27"/>
    </row>
    <row r="87" spans="1:537" s="23" customFormat="1" ht="12">
      <c r="A87" s="24" t="s">
        <v>151</v>
      </c>
      <c r="B87" s="24" t="s">
        <v>152</v>
      </c>
      <c r="C87" s="60" t="s">
        <v>153</v>
      </c>
      <c r="D87" s="49">
        <v>265919285</v>
      </c>
      <c r="E87" s="49">
        <v>265919285</v>
      </c>
      <c r="F87" s="49">
        <v>265919285</v>
      </c>
      <c r="G87" s="49">
        <f t="shared" si="17"/>
        <v>797757855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  <c r="JD87" s="27"/>
      <c r="JE87" s="27"/>
      <c r="JF87" s="27"/>
      <c r="JG87" s="27"/>
      <c r="JH87" s="27"/>
      <c r="JI87" s="27"/>
      <c r="JJ87" s="27"/>
      <c r="JK87" s="27"/>
      <c r="JL87" s="27"/>
      <c r="JM87" s="27"/>
      <c r="JN87" s="27"/>
      <c r="JO87" s="27"/>
      <c r="JP87" s="27"/>
      <c r="JQ87" s="27"/>
      <c r="JR87" s="27"/>
      <c r="JS87" s="27"/>
      <c r="JT87" s="27"/>
      <c r="JU87" s="27"/>
      <c r="JV87" s="27"/>
      <c r="JW87" s="27"/>
      <c r="JX87" s="27"/>
      <c r="JY87" s="27"/>
      <c r="JZ87" s="27"/>
      <c r="KA87" s="27"/>
      <c r="KB87" s="27"/>
      <c r="KC87" s="27"/>
      <c r="KD87" s="27"/>
      <c r="KE87" s="27"/>
      <c r="KF87" s="27"/>
      <c r="KG87" s="27"/>
      <c r="KH87" s="27"/>
      <c r="KI87" s="27"/>
      <c r="KJ87" s="27"/>
      <c r="KK87" s="27"/>
      <c r="KL87" s="27"/>
      <c r="KM87" s="27"/>
      <c r="KN87" s="27"/>
      <c r="KO87" s="27"/>
      <c r="KP87" s="27"/>
      <c r="KQ87" s="27"/>
      <c r="KR87" s="27"/>
      <c r="KS87" s="27"/>
      <c r="KT87" s="27"/>
      <c r="KU87" s="27"/>
      <c r="KV87" s="27"/>
      <c r="KW87" s="27"/>
      <c r="KX87" s="27"/>
      <c r="KY87" s="27"/>
      <c r="KZ87" s="27"/>
      <c r="LA87" s="27"/>
      <c r="LB87" s="27"/>
      <c r="LC87" s="27"/>
      <c r="LD87" s="27"/>
      <c r="LE87" s="27"/>
      <c r="LF87" s="27"/>
      <c r="LG87" s="27"/>
      <c r="LH87" s="27"/>
      <c r="LI87" s="27"/>
      <c r="LJ87" s="27"/>
      <c r="LK87" s="27"/>
      <c r="LL87" s="27"/>
      <c r="LM87" s="27"/>
      <c r="LN87" s="27"/>
      <c r="LO87" s="27"/>
      <c r="LP87" s="27"/>
      <c r="LQ87" s="27"/>
      <c r="LR87" s="27"/>
      <c r="LS87" s="27"/>
      <c r="LT87" s="27"/>
      <c r="LU87" s="27"/>
      <c r="LV87" s="27"/>
      <c r="LW87" s="27"/>
      <c r="LX87" s="27"/>
      <c r="LY87" s="27"/>
      <c r="LZ87" s="27"/>
      <c r="MA87" s="27"/>
      <c r="MB87" s="27"/>
      <c r="MC87" s="27"/>
      <c r="MD87" s="27"/>
      <c r="ME87" s="27"/>
      <c r="MF87" s="27"/>
      <c r="MG87" s="27"/>
      <c r="MH87" s="27"/>
      <c r="MI87" s="27"/>
      <c r="MJ87" s="27"/>
      <c r="MK87" s="27"/>
      <c r="ML87" s="27"/>
      <c r="MM87" s="27"/>
      <c r="MN87" s="27"/>
      <c r="MO87" s="27"/>
      <c r="MP87" s="27"/>
      <c r="MQ87" s="27"/>
      <c r="MR87" s="27"/>
      <c r="MS87" s="27"/>
      <c r="MT87" s="27"/>
      <c r="MU87" s="27"/>
      <c r="MV87" s="27"/>
      <c r="MW87" s="27"/>
      <c r="MX87" s="27"/>
      <c r="MY87" s="27"/>
      <c r="MZ87" s="27"/>
      <c r="NA87" s="27"/>
      <c r="NB87" s="27"/>
      <c r="NC87" s="27"/>
      <c r="ND87" s="27"/>
      <c r="NE87" s="27"/>
      <c r="NF87" s="27"/>
      <c r="NG87" s="27"/>
      <c r="NH87" s="27"/>
      <c r="NI87" s="27"/>
      <c r="NJ87" s="27"/>
      <c r="NK87" s="27"/>
      <c r="NL87" s="27"/>
      <c r="NM87" s="27"/>
      <c r="NN87" s="27"/>
      <c r="NO87" s="27"/>
      <c r="NP87" s="27"/>
      <c r="NQ87" s="27"/>
      <c r="NR87" s="27"/>
      <c r="NS87" s="27"/>
      <c r="NT87" s="27"/>
      <c r="NU87" s="27"/>
      <c r="NV87" s="27"/>
      <c r="NW87" s="27"/>
      <c r="NX87" s="27"/>
      <c r="NY87" s="27"/>
      <c r="NZ87" s="27"/>
      <c r="OA87" s="27"/>
      <c r="OB87" s="27"/>
      <c r="OC87" s="27"/>
      <c r="OD87" s="27"/>
      <c r="OE87" s="27"/>
      <c r="OF87" s="27"/>
      <c r="OG87" s="27"/>
      <c r="OH87" s="27"/>
      <c r="OI87" s="27"/>
      <c r="OJ87" s="27"/>
      <c r="OK87" s="27"/>
      <c r="OL87" s="27"/>
      <c r="OM87" s="27"/>
      <c r="ON87" s="27"/>
      <c r="OO87" s="27"/>
      <c r="OP87" s="27"/>
      <c r="OQ87" s="27"/>
      <c r="OR87" s="27"/>
      <c r="OS87" s="27"/>
      <c r="OT87" s="27"/>
      <c r="OU87" s="27"/>
      <c r="OV87" s="27"/>
      <c r="OW87" s="27"/>
      <c r="OX87" s="27"/>
      <c r="OY87" s="27"/>
      <c r="OZ87" s="27"/>
      <c r="PA87" s="27"/>
      <c r="PB87" s="27"/>
      <c r="PC87" s="27"/>
      <c r="PD87" s="27"/>
      <c r="PE87" s="27"/>
      <c r="PF87" s="27"/>
      <c r="PG87" s="27"/>
      <c r="PH87" s="27"/>
      <c r="PI87" s="27"/>
      <c r="PJ87" s="27"/>
      <c r="PK87" s="27"/>
      <c r="PL87" s="27"/>
      <c r="PM87" s="27"/>
      <c r="PN87" s="27"/>
      <c r="PO87" s="27"/>
      <c r="PP87" s="27"/>
      <c r="PQ87" s="27"/>
      <c r="PR87" s="27"/>
      <c r="PS87" s="27"/>
      <c r="PT87" s="27"/>
      <c r="PU87" s="27"/>
      <c r="PV87" s="27"/>
      <c r="PW87" s="27"/>
      <c r="PX87" s="27"/>
      <c r="PY87" s="27"/>
      <c r="PZ87" s="27"/>
      <c r="QA87" s="27"/>
      <c r="QB87" s="27"/>
      <c r="QC87" s="27"/>
      <c r="QD87" s="27"/>
      <c r="QE87" s="27"/>
      <c r="QF87" s="27"/>
      <c r="QG87" s="27"/>
      <c r="QH87" s="27"/>
      <c r="QI87" s="27"/>
      <c r="QJ87" s="27"/>
      <c r="QK87" s="27"/>
      <c r="QL87" s="27"/>
      <c r="QM87" s="27"/>
      <c r="QN87" s="27"/>
      <c r="QO87" s="27"/>
      <c r="QP87" s="27"/>
      <c r="QQ87" s="27"/>
      <c r="QR87" s="27"/>
      <c r="QS87" s="27"/>
      <c r="QT87" s="27"/>
      <c r="QU87" s="27"/>
      <c r="QV87" s="27"/>
      <c r="QW87" s="27"/>
      <c r="QX87" s="27"/>
      <c r="QY87" s="27"/>
      <c r="QZ87" s="27"/>
      <c r="RA87" s="27"/>
      <c r="RB87" s="27"/>
      <c r="RC87" s="27"/>
      <c r="RD87" s="27"/>
      <c r="RE87" s="27"/>
      <c r="RF87" s="27"/>
      <c r="RG87" s="27"/>
      <c r="RH87" s="27"/>
      <c r="RI87" s="27"/>
      <c r="RJ87" s="27"/>
      <c r="RK87" s="27"/>
      <c r="RL87" s="27"/>
      <c r="RM87" s="27"/>
      <c r="RN87" s="27"/>
      <c r="RO87" s="27"/>
      <c r="RP87" s="27"/>
      <c r="RQ87" s="27"/>
      <c r="RR87" s="27"/>
      <c r="RS87" s="27"/>
      <c r="RT87" s="27"/>
      <c r="RU87" s="27"/>
      <c r="RV87" s="27"/>
      <c r="RW87" s="27"/>
      <c r="RX87" s="27"/>
      <c r="RY87" s="27"/>
      <c r="RZ87" s="27"/>
      <c r="SA87" s="27"/>
      <c r="SB87" s="27"/>
      <c r="SC87" s="27"/>
      <c r="SD87" s="27"/>
      <c r="SE87" s="27"/>
      <c r="SF87" s="27"/>
      <c r="SG87" s="27"/>
      <c r="SH87" s="27"/>
      <c r="SI87" s="27"/>
      <c r="SJ87" s="27"/>
      <c r="SK87" s="27"/>
      <c r="SL87" s="27"/>
      <c r="SM87" s="27"/>
      <c r="SN87" s="27"/>
      <c r="SO87" s="27"/>
      <c r="SP87" s="27"/>
      <c r="SQ87" s="27"/>
      <c r="SR87" s="27"/>
      <c r="SS87" s="27"/>
      <c r="ST87" s="27"/>
      <c r="SU87" s="27"/>
      <c r="SV87" s="27"/>
      <c r="SW87" s="27"/>
      <c r="SX87" s="27"/>
      <c r="SY87" s="27"/>
      <c r="SZ87" s="27"/>
      <c r="TA87" s="27"/>
      <c r="TB87" s="27"/>
      <c r="TC87" s="27"/>
      <c r="TD87" s="27"/>
      <c r="TE87" s="27"/>
      <c r="TF87" s="27"/>
      <c r="TG87" s="27"/>
      <c r="TH87" s="27"/>
      <c r="TI87" s="27"/>
      <c r="TJ87" s="27"/>
      <c r="TK87" s="27"/>
      <c r="TL87" s="27"/>
      <c r="TM87" s="27"/>
      <c r="TN87" s="27"/>
      <c r="TO87" s="27"/>
      <c r="TP87" s="27"/>
      <c r="TQ87" s="27"/>
    </row>
    <row r="88" spans="1:7" s="27" customFormat="1" ht="12">
      <c r="A88" s="24"/>
      <c r="B88" s="24"/>
      <c r="C88" s="60" t="s">
        <v>154</v>
      </c>
      <c r="D88" s="49">
        <f>SUM(D89:D95)</f>
        <v>72896114</v>
      </c>
      <c r="E88" s="49">
        <f>SUM(E89:E95)</f>
        <v>72896114</v>
      </c>
      <c r="F88" s="49">
        <f>SUM(F89:F95)</f>
        <v>72896114</v>
      </c>
      <c r="G88" s="49">
        <f t="shared" si="17"/>
        <v>218688342</v>
      </c>
    </row>
    <row r="89" spans="1:537" s="52" customFormat="1" ht="12">
      <c r="A89" s="24" t="s">
        <v>155</v>
      </c>
      <c r="B89" s="24" t="s">
        <v>156</v>
      </c>
      <c r="C89" s="57" t="s">
        <v>157</v>
      </c>
      <c r="D89" s="26">
        <v>31327986</v>
      </c>
      <c r="E89" s="26">
        <v>31327986</v>
      </c>
      <c r="F89" s="26">
        <v>31327986</v>
      </c>
      <c r="G89" s="26">
        <f t="shared" si="17"/>
        <v>93983958</v>
      </c>
      <c r="H89" s="27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</row>
    <row r="90" spans="1:537" s="52" customFormat="1" ht="12">
      <c r="A90" s="24" t="s">
        <v>158</v>
      </c>
      <c r="B90" s="24" t="s">
        <v>159</v>
      </c>
      <c r="C90" s="57" t="s">
        <v>160</v>
      </c>
      <c r="D90" s="26">
        <v>15805566</v>
      </c>
      <c r="E90" s="26">
        <v>15805566</v>
      </c>
      <c r="F90" s="26">
        <v>15805565</v>
      </c>
      <c r="G90" s="26">
        <f t="shared" si="17"/>
        <v>47416697</v>
      </c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</row>
    <row r="91" spans="1:537" s="52" customFormat="1" ht="12">
      <c r="A91" s="24" t="s">
        <v>161</v>
      </c>
      <c r="B91" s="24" t="s">
        <v>162</v>
      </c>
      <c r="C91" s="57" t="s">
        <v>163</v>
      </c>
      <c r="D91" s="26">
        <v>6905476</v>
      </c>
      <c r="E91" s="26">
        <v>6905476</v>
      </c>
      <c r="F91" s="26">
        <v>6905476</v>
      </c>
      <c r="G91" s="26">
        <f t="shared" si="17"/>
        <v>20716428</v>
      </c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/>
      <c r="KZ91" s="53"/>
      <c r="LA91" s="53"/>
      <c r="LB91" s="53"/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/>
      <c r="MM91" s="53"/>
      <c r="MN91" s="53"/>
      <c r="MO91" s="53"/>
      <c r="MP91" s="53"/>
      <c r="MQ91" s="53"/>
      <c r="MR91" s="53"/>
      <c r="MS91" s="53"/>
      <c r="MT91" s="53"/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/>
      <c r="NJ91" s="53"/>
      <c r="NK91" s="53"/>
      <c r="NL91" s="53"/>
      <c r="NM91" s="53"/>
      <c r="NN91" s="53"/>
      <c r="NO91" s="53"/>
      <c r="NP91" s="53"/>
      <c r="NQ91" s="53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53"/>
      <c r="QZ91" s="53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</row>
    <row r="92" spans="1:537" s="52" customFormat="1" ht="12">
      <c r="A92" s="24" t="s">
        <v>164</v>
      </c>
      <c r="B92" s="24" t="s">
        <v>165</v>
      </c>
      <c r="C92" s="57" t="s">
        <v>166</v>
      </c>
      <c r="D92" s="26">
        <v>633057</v>
      </c>
      <c r="E92" s="26">
        <v>633057</v>
      </c>
      <c r="F92" s="26">
        <v>633058</v>
      </c>
      <c r="G92" s="26">
        <f t="shared" si="17"/>
        <v>1899172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/>
      <c r="MO92" s="53"/>
      <c r="MP92" s="53"/>
      <c r="MQ92" s="53"/>
      <c r="MR92" s="53"/>
      <c r="MS92" s="53"/>
      <c r="MT92" s="53"/>
      <c r="MU92" s="53"/>
      <c r="MV92" s="53"/>
      <c r="MW92" s="53"/>
      <c r="MX92" s="53"/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/>
      <c r="NJ92" s="53"/>
      <c r="NK92" s="53"/>
      <c r="NL92" s="53"/>
      <c r="NM92" s="53"/>
      <c r="NN92" s="53"/>
      <c r="NO92" s="53"/>
      <c r="NP92" s="53"/>
      <c r="NQ92" s="53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53"/>
      <c r="QZ92" s="53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</row>
    <row r="93" spans="1:537" s="52" customFormat="1" ht="12">
      <c r="A93" s="24" t="s">
        <v>158</v>
      </c>
      <c r="B93" s="24" t="s">
        <v>167</v>
      </c>
      <c r="C93" s="57" t="s">
        <v>168</v>
      </c>
      <c r="D93" s="26">
        <v>12338924</v>
      </c>
      <c r="E93" s="26">
        <v>12338924</v>
      </c>
      <c r="F93" s="26">
        <v>12338924</v>
      </c>
      <c r="G93" s="26">
        <f t="shared" si="17"/>
        <v>37016772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/>
      <c r="MO93" s="53"/>
      <c r="MP93" s="53"/>
      <c r="MQ93" s="53"/>
      <c r="MR93" s="53"/>
      <c r="MS93" s="53"/>
      <c r="MT93" s="53"/>
      <c r="MU93" s="53"/>
      <c r="MV93" s="53"/>
      <c r="MW93" s="53"/>
      <c r="MX93" s="53"/>
      <c r="MY93" s="53"/>
      <c r="MZ93" s="53"/>
      <c r="NA93" s="53"/>
      <c r="NB93" s="53"/>
      <c r="NC93" s="53"/>
      <c r="ND93" s="53"/>
      <c r="NE93" s="53"/>
      <c r="NF93" s="53"/>
      <c r="NG93" s="53"/>
      <c r="NH93" s="53"/>
      <c r="NI93" s="53"/>
      <c r="NJ93" s="53"/>
      <c r="NK93" s="53"/>
      <c r="NL93" s="53"/>
      <c r="NM93" s="53"/>
      <c r="NN93" s="53"/>
      <c r="NO93" s="53"/>
      <c r="NP93" s="53"/>
      <c r="NQ93" s="53"/>
      <c r="NR93" s="53"/>
      <c r="NS93" s="53"/>
      <c r="NT93" s="53"/>
      <c r="NU93" s="53"/>
      <c r="NV93" s="53"/>
      <c r="NW93" s="53"/>
      <c r="NX93" s="53"/>
      <c r="NY93" s="53"/>
      <c r="NZ93" s="53"/>
      <c r="OA93" s="53"/>
      <c r="OB93" s="53"/>
      <c r="OC93" s="53"/>
      <c r="OD93" s="53"/>
      <c r="OE93" s="53"/>
      <c r="OF93" s="53"/>
      <c r="OG93" s="53"/>
      <c r="OH93" s="53"/>
      <c r="OI93" s="53"/>
      <c r="OJ93" s="53"/>
      <c r="OK93" s="53"/>
      <c r="OL93" s="53"/>
      <c r="OM93" s="53"/>
      <c r="ON93" s="53"/>
      <c r="OO93" s="53"/>
      <c r="OP93" s="53"/>
      <c r="OQ93" s="53"/>
      <c r="OR93" s="53"/>
      <c r="OS93" s="53"/>
      <c r="OT93" s="53"/>
      <c r="OU93" s="53"/>
      <c r="OV93" s="53"/>
      <c r="OW93" s="53"/>
      <c r="OX93" s="53"/>
      <c r="OY93" s="53"/>
      <c r="OZ93" s="53"/>
      <c r="PA93" s="53"/>
      <c r="PB93" s="53"/>
      <c r="PC93" s="53"/>
      <c r="PD93" s="53"/>
      <c r="PE93" s="53"/>
      <c r="PF93" s="53"/>
      <c r="PG93" s="53"/>
      <c r="PH93" s="53"/>
      <c r="PI93" s="53"/>
      <c r="PJ93" s="53"/>
      <c r="PK93" s="53"/>
      <c r="PL93" s="53"/>
      <c r="PM93" s="53"/>
      <c r="PN93" s="53"/>
      <c r="PO93" s="53"/>
      <c r="PP93" s="53"/>
      <c r="PQ93" s="53"/>
      <c r="PR93" s="53"/>
      <c r="PS93" s="53"/>
      <c r="PT93" s="53"/>
      <c r="PU93" s="53"/>
      <c r="PV93" s="53"/>
      <c r="PW93" s="53"/>
      <c r="PX93" s="53"/>
      <c r="PY93" s="53"/>
      <c r="PZ93" s="53"/>
      <c r="QA93" s="53"/>
      <c r="QB93" s="53"/>
      <c r="QC93" s="53"/>
      <c r="QD93" s="53"/>
      <c r="QE93" s="53"/>
      <c r="QF93" s="53"/>
      <c r="QG93" s="53"/>
      <c r="QH93" s="53"/>
      <c r="QI93" s="53"/>
      <c r="QJ93" s="53"/>
      <c r="QK93" s="53"/>
      <c r="QL93" s="53"/>
      <c r="QM93" s="53"/>
      <c r="QN93" s="53"/>
      <c r="QO93" s="53"/>
      <c r="QP93" s="53"/>
      <c r="QQ93" s="53"/>
      <c r="QR93" s="53"/>
      <c r="QS93" s="53"/>
      <c r="QT93" s="53"/>
      <c r="QU93" s="53"/>
      <c r="QV93" s="53"/>
      <c r="QW93" s="53"/>
      <c r="QX93" s="53"/>
      <c r="QY93" s="53"/>
      <c r="QZ93" s="53"/>
      <c r="RA93" s="53"/>
      <c r="RB93" s="53"/>
      <c r="RC93" s="53"/>
      <c r="RD93" s="53"/>
      <c r="RE93" s="53"/>
      <c r="RF93" s="53"/>
      <c r="RG93" s="53"/>
      <c r="RH93" s="53"/>
      <c r="RI93" s="53"/>
      <c r="RJ93" s="53"/>
      <c r="RK93" s="53"/>
      <c r="RL93" s="53"/>
      <c r="RM93" s="53"/>
      <c r="RN93" s="53"/>
      <c r="RO93" s="53"/>
      <c r="RP93" s="53"/>
      <c r="RQ93" s="53"/>
      <c r="RR93" s="53"/>
      <c r="RS93" s="53"/>
      <c r="RT93" s="53"/>
      <c r="RU93" s="53"/>
      <c r="RV93" s="53"/>
      <c r="RW93" s="53"/>
      <c r="RX93" s="53"/>
      <c r="RY93" s="53"/>
      <c r="RZ93" s="53"/>
      <c r="SA93" s="53"/>
      <c r="SB93" s="53"/>
      <c r="SC93" s="53"/>
      <c r="SD93" s="53"/>
      <c r="SE93" s="53"/>
      <c r="SF93" s="53"/>
      <c r="SG93" s="53"/>
      <c r="SH93" s="53"/>
      <c r="SI93" s="53"/>
      <c r="SJ93" s="53"/>
      <c r="SK93" s="53"/>
      <c r="SL93" s="53"/>
      <c r="SM93" s="53"/>
      <c r="SN93" s="53"/>
      <c r="SO93" s="53"/>
      <c r="SP93" s="53"/>
      <c r="SQ93" s="53"/>
      <c r="SR93" s="53"/>
      <c r="SS93" s="53"/>
      <c r="ST93" s="53"/>
      <c r="SU93" s="53"/>
      <c r="SV93" s="53"/>
      <c r="SW93" s="53"/>
      <c r="SX93" s="53"/>
      <c r="SY93" s="53"/>
      <c r="SZ93" s="53"/>
      <c r="TA93" s="53"/>
      <c r="TB93" s="53"/>
      <c r="TC93" s="53"/>
      <c r="TD93" s="53"/>
      <c r="TE93" s="53"/>
      <c r="TF93" s="53"/>
      <c r="TG93" s="53"/>
      <c r="TH93" s="53"/>
      <c r="TI93" s="53"/>
      <c r="TJ93" s="53"/>
      <c r="TK93" s="53"/>
      <c r="TL93" s="53"/>
      <c r="TM93" s="53"/>
      <c r="TN93" s="53"/>
      <c r="TO93" s="53"/>
      <c r="TP93" s="53"/>
      <c r="TQ93" s="53"/>
    </row>
    <row r="94" spans="1:7" s="53" customFormat="1" ht="12">
      <c r="A94" s="24" t="s">
        <v>161</v>
      </c>
      <c r="B94" s="24" t="s">
        <v>169</v>
      </c>
      <c r="C94" s="57" t="s">
        <v>170</v>
      </c>
      <c r="D94" s="26">
        <v>5390896</v>
      </c>
      <c r="E94" s="26">
        <v>5390896</v>
      </c>
      <c r="F94" s="26">
        <v>5390896</v>
      </c>
      <c r="G94" s="26">
        <f t="shared" si="17"/>
        <v>16172688</v>
      </c>
    </row>
    <row r="95" spans="1:7" s="53" customFormat="1" ht="12">
      <c r="A95" s="24" t="s">
        <v>164</v>
      </c>
      <c r="B95" s="24" t="s">
        <v>171</v>
      </c>
      <c r="C95" s="57" t="s">
        <v>172</v>
      </c>
      <c r="D95" s="26">
        <v>494209</v>
      </c>
      <c r="E95" s="26">
        <v>494209</v>
      </c>
      <c r="F95" s="26">
        <v>494209</v>
      </c>
      <c r="G95" s="26">
        <f t="shared" si="17"/>
        <v>1482627</v>
      </c>
    </row>
    <row r="96" spans="1:7" s="31" customFormat="1" ht="12">
      <c r="A96" s="44"/>
      <c r="B96" s="44"/>
      <c r="C96" s="60" t="s">
        <v>173</v>
      </c>
      <c r="D96" s="49">
        <f t="shared" si="19" ref="D96:F96">SUM(D97:D98)</f>
        <v>37777426</v>
      </c>
      <c r="E96" s="49">
        <f t="shared" si="19"/>
        <v>25685360</v>
      </c>
      <c r="F96" s="49">
        <f t="shared" si="19"/>
        <v>24948126</v>
      </c>
      <c r="G96" s="49">
        <f t="shared" si="17"/>
        <v>88410912</v>
      </c>
    </row>
    <row r="97" spans="1:7" s="53" customFormat="1" ht="12">
      <c r="A97" s="24" t="s">
        <v>174</v>
      </c>
      <c r="B97" s="24" t="s">
        <v>175</v>
      </c>
      <c r="C97" s="25" t="s">
        <v>176</v>
      </c>
      <c r="D97" s="26">
        <v>24279781</v>
      </c>
      <c r="E97" s="26">
        <v>17188028</v>
      </c>
      <c r="F97" s="26">
        <v>17188028</v>
      </c>
      <c r="G97" s="26">
        <f t="shared" si="17"/>
        <v>58655837</v>
      </c>
    </row>
    <row r="98" spans="1:7" s="53" customFormat="1" ht="12">
      <c r="A98" s="24" t="s">
        <v>177</v>
      </c>
      <c r="B98" s="24" t="s">
        <v>178</v>
      </c>
      <c r="C98" s="25" t="s">
        <v>179</v>
      </c>
      <c r="D98" s="26">
        <v>13497645</v>
      </c>
      <c r="E98" s="26">
        <v>8497332</v>
      </c>
      <c r="F98" s="26">
        <v>7760098</v>
      </c>
      <c r="G98" s="26">
        <f t="shared" si="17"/>
        <v>29755075</v>
      </c>
    </row>
    <row r="99" spans="1:7" s="27" customFormat="1" ht="12">
      <c r="A99" s="24" t="s">
        <v>180</v>
      </c>
      <c r="B99" s="24" t="s">
        <v>181</v>
      </c>
      <c r="C99" s="57" t="s">
        <v>182</v>
      </c>
      <c r="D99" s="49">
        <v>27433701</v>
      </c>
      <c r="E99" s="49">
        <v>27433701</v>
      </c>
      <c r="F99" s="49">
        <v>27433701</v>
      </c>
      <c r="G99" s="49">
        <f t="shared" si="17"/>
        <v>82301103</v>
      </c>
    </row>
    <row r="100" spans="1:7" s="27" customFormat="1" ht="12">
      <c r="A100" s="24" t="s">
        <v>183</v>
      </c>
      <c r="B100" s="24" t="s">
        <v>184</v>
      </c>
      <c r="C100" s="57" t="s">
        <v>185</v>
      </c>
      <c r="D100" s="49">
        <v>124933359</v>
      </c>
      <c r="E100" s="49">
        <v>124933359</v>
      </c>
      <c r="F100" s="49">
        <v>124933359</v>
      </c>
      <c r="G100" s="49">
        <f t="shared" si="17"/>
        <v>374800077</v>
      </c>
    </row>
    <row r="101" spans="1:7" s="22" customFormat="1" ht="13">
      <c r="A101" s="45"/>
      <c r="B101" s="45"/>
      <c r="C101" s="14" t="s">
        <v>186</v>
      </c>
      <c r="D101" s="55">
        <f>SUM(D102+D111+D140+D156+D161+D166+D177+D179+D198+D189+D192)</f>
        <v>70433918</v>
      </c>
      <c r="E101" s="55">
        <f>SUM(E102+E111+E140+E156+E161+E166+E177+E179+E198+E189+E192)</f>
        <v>1088215093</v>
      </c>
      <c r="F101" s="55">
        <f>SUM(F102+F111+F140+F156+F161+F166+F177+F179+F198+F189+F192)</f>
        <v>125061253</v>
      </c>
      <c r="G101" s="55">
        <f t="shared" si="17"/>
        <v>1283710264</v>
      </c>
    </row>
    <row r="102" spans="1:7" s="27" customFormat="1" ht="13">
      <c r="A102" s="24"/>
      <c r="B102" s="24"/>
      <c r="C102" s="61" t="s">
        <v>187</v>
      </c>
      <c r="D102" s="49">
        <f>SUM(D103:D110)</f>
        <v>1925118</v>
      </c>
      <c r="E102" s="49">
        <f>SUM(E103:E110)</f>
        <v>0</v>
      </c>
      <c r="F102" s="49">
        <f>SUM(F103:F110)</f>
        <v>0</v>
      </c>
      <c r="G102" s="49">
        <f t="shared" si="17"/>
        <v>1925118</v>
      </c>
    </row>
    <row r="103" spans="1:537" s="62" customFormat="1" ht="12">
      <c r="A103" s="24" t="s">
        <v>188</v>
      </c>
      <c r="B103" s="24" t="s">
        <v>189</v>
      </c>
      <c r="C103" s="60" t="s">
        <v>190</v>
      </c>
      <c r="D103" s="26">
        <v>546253</v>
      </c>
      <c r="E103" s="26"/>
      <c r="F103" s="26"/>
      <c r="G103" s="26">
        <f t="shared" si="17"/>
        <v>546253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  <c r="JD103" s="27"/>
      <c r="JE103" s="27"/>
      <c r="JF103" s="27"/>
      <c r="JG103" s="27"/>
      <c r="JH103" s="27"/>
      <c r="JI103" s="27"/>
      <c r="JJ103" s="27"/>
      <c r="JK103" s="27"/>
      <c r="JL103" s="27"/>
      <c r="JM103" s="27"/>
      <c r="JN103" s="27"/>
      <c r="JO103" s="27"/>
      <c r="JP103" s="27"/>
      <c r="JQ103" s="27"/>
      <c r="JR103" s="27"/>
      <c r="JS103" s="27"/>
      <c r="JT103" s="27"/>
      <c r="JU103" s="27"/>
      <c r="JV103" s="27"/>
      <c r="JW103" s="27"/>
      <c r="JX103" s="27"/>
      <c r="JY103" s="27"/>
      <c r="JZ103" s="27"/>
      <c r="KA103" s="27"/>
      <c r="KB103" s="27"/>
      <c r="KC103" s="27"/>
      <c r="KD103" s="27"/>
      <c r="KE103" s="27"/>
      <c r="KF103" s="27"/>
      <c r="KG103" s="27"/>
      <c r="KH103" s="27"/>
      <c r="KI103" s="27"/>
      <c r="KJ103" s="27"/>
      <c r="KK103" s="27"/>
      <c r="KL103" s="27"/>
      <c r="KM103" s="27"/>
      <c r="KN103" s="27"/>
      <c r="KO103" s="27"/>
      <c r="KP103" s="27"/>
      <c r="KQ103" s="27"/>
      <c r="KR103" s="27"/>
      <c r="KS103" s="27"/>
      <c r="KT103" s="27"/>
      <c r="KU103" s="27"/>
      <c r="KV103" s="27"/>
      <c r="KW103" s="27"/>
      <c r="KX103" s="27"/>
      <c r="KY103" s="27"/>
      <c r="KZ103" s="27"/>
      <c r="LA103" s="27"/>
      <c r="LB103" s="27"/>
      <c r="LC103" s="27"/>
      <c r="LD103" s="27"/>
      <c r="LE103" s="27"/>
      <c r="LF103" s="27"/>
      <c r="LG103" s="27"/>
      <c r="LH103" s="27"/>
      <c r="LI103" s="27"/>
      <c r="LJ103" s="27"/>
      <c r="LK103" s="27"/>
      <c r="LL103" s="27"/>
      <c r="LM103" s="27"/>
      <c r="LN103" s="27"/>
      <c r="LO103" s="27"/>
      <c r="LP103" s="27"/>
      <c r="LQ103" s="27"/>
      <c r="LR103" s="27"/>
      <c r="LS103" s="27"/>
      <c r="LT103" s="27"/>
      <c r="LU103" s="27"/>
      <c r="LV103" s="27"/>
      <c r="LW103" s="27"/>
      <c r="LX103" s="27"/>
      <c r="LY103" s="27"/>
      <c r="LZ103" s="27"/>
      <c r="MA103" s="27"/>
      <c r="MB103" s="27"/>
      <c r="MC103" s="27"/>
      <c r="MD103" s="27"/>
      <c r="ME103" s="27"/>
      <c r="MF103" s="27"/>
      <c r="MG103" s="27"/>
      <c r="MH103" s="27"/>
      <c r="MI103" s="27"/>
      <c r="MJ103" s="27"/>
      <c r="MK103" s="27"/>
      <c r="ML103" s="27"/>
      <c r="MM103" s="27"/>
      <c r="MN103" s="27"/>
      <c r="MO103" s="27"/>
      <c r="MP103" s="27"/>
      <c r="MQ103" s="27"/>
      <c r="MR103" s="27"/>
      <c r="MS103" s="27"/>
      <c r="MT103" s="27"/>
      <c r="MU103" s="27"/>
      <c r="MV103" s="27"/>
      <c r="MW103" s="27"/>
      <c r="MX103" s="27"/>
      <c r="MY103" s="27"/>
      <c r="MZ103" s="27"/>
      <c r="NA103" s="27"/>
      <c r="NB103" s="27"/>
      <c r="NC103" s="27"/>
      <c r="ND103" s="27"/>
      <c r="NE103" s="27"/>
      <c r="NF103" s="27"/>
      <c r="NG103" s="27"/>
      <c r="NH103" s="27"/>
      <c r="NI103" s="27"/>
      <c r="NJ103" s="27"/>
      <c r="NK103" s="27"/>
      <c r="NL103" s="27"/>
      <c r="NM103" s="27"/>
      <c r="NN103" s="27"/>
      <c r="NO103" s="27"/>
      <c r="NP103" s="27"/>
      <c r="NQ103" s="27"/>
      <c r="NR103" s="27"/>
      <c r="NS103" s="27"/>
      <c r="NT103" s="27"/>
      <c r="NU103" s="27"/>
      <c r="NV103" s="27"/>
      <c r="NW103" s="27"/>
      <c r="NX103" s="27"/>
      <c r="NY103" s="27"/>
      <c r="NZ103" s="27"/>
      <c r="OA103" s="27"/>
      <c r="OB103" s="27"/>
      <c r="OC103" s="27"/>
      <c r="OD103" s="27"/>
      <c r="OE103" s="27"/>
      <c r="OF103" s="27"/>
      <c r="OG103" s="27"/>
      <c r="OH103" s="27"/>
      <c r="OI103" s="27"/>
      <c r="OJ103" s="27"/>
      <c r="OK103" s="27"/>
      <c r="OL103" s="27"/>
      <c r="OM103" s="27"/>
      <c r="ON103" s="27"/>
      <c r="OO103" s="27"/>
      <c r="OP103" s="27"/>
      <c r="OQ103" s="27"/>
      <c r="OR103" s="27"/>
      <c r="OS103" s="27"/>
      <c r="OT103" s="27"/>
      <c r="OU103" s="27"/>
      <c r="OV103" s="27"/>
      <c r="OW103" s="27"/>
      <c r="OX103" s="27"/>
      <c r="OY103" s="27"/>
      <c r="OZ103" s="27"/>
      <c r="PA103" s="27"/>
      <c r="PB103" s="27"/>
      <c r="PC103" s="27"/>
      <c r="PD103" s="27"/>
      <c r="PE103" s="27"/>
      <c r="PF103" s="27"/>
      <c r="PG103" s="27"/>
      <c r="PH103" s="27"/>
      <c r="PI103" s="27"/>
      <c r="PJ103" s="27"/>
      <c r="PK103" s="27"/>
      <c r="PL103" s="27"/>
      <c r="PM103" s="27"/>
      <c r="PN103" s="27"/>
      <c r="PO103" s="27"/>
      <c r="PP103" s="27"/>
      <c r="PQ103" s="27"/>
      <c r="PR103" s="27"/>
      <c r="PS103" s="27"/>
      <c r="PT103" s="27"/>
      <c r="PU103" s="27"/>
      <c r="PV103" s="27"/>
      <c r="PW103" s="27"/>
      <c r="PX103" s="27"/>
      <c r="PY103" s="27"/>
      <c r="PZ103" s="27"/>
      <c r="QA103" s="27"/>
      <c r="QB103" s="27"/>
      <c r="QC103" s="27"/>
      <c r="QD103" s="27"/>
      <c r="QE103" s="27"/>
      <c r="QF103" s="27"/>
      <c r="QG103" s="27"/>
      <c r="QH103" s="27"/>
      <c r="QI103" s="27"/>
      <c r="QJ103" s="27"/>
      <c r="QK103" s="27"/>
      <c r="QL103" s="27"/>
      <c r="QM103" s="27"/>
      <c r="QN103" s="27"/>
      <c r="QO103" s="27"/>
      <c r="QP103" s="27"/>
      <c r="QQ103" s="27"/>
      <c r="QR103" s="27"/>
      <c r="QS103" s="27"/>
      <c r="QT103" s="27"/>
      <c r="QU103" s="27"/>
      <c r="QV103" s="27"/>
      <c r="QW103" s="27"/>
      <c r="QX103" s="27"/>
      <c r="QY103" s="27"/>
      <c r="QZ103" s="27"/>
      <c r="RA103" s="27"/>
      <c r="RB103" s="27"/>
      <c r="RC103" s="27"/>
      <c r="RD103" s="27"/>
      <c r="RE103" s="27"/>
      <c r="RF103" s="27"/>
      <c r="RG103" s="27"/>
      <c r="RH103" s="27"/>
      <c r="RI103" s="27"/>
      <c r="RJ103" s="27"/>
      <c r="RK103" s="27"/>
      <c r="RL103" s="27"/>
      <c r="RM103" s="27"/>
      <c r="RN103" s="27"/>
      <c r="RO103" s="27"/>
      <c r="RP103" s="27"/>
      <c r="RQ103" s="27"/>
      <c r="RR103" s="27"/>
      <c r="RS103" s="27"/>
      <c r="RT103" s="27"/>
      <c r="RU103" s="27"/>
      <c r="RV103" s="27"/>
      <c r="RW103" s="27"/>
      <c r="RX103" s="27"/>
      <c r="RY103" s="27"/>
      <c r="RZ103" s="27"/>
      <c r="SA103" s="27"/>
      <c r="SB103" s="27"/>
      <c r="SC103" s="27"/>
      <c r="SD103" s="27"/>
      <c r="SE103" s="27"/>
      <c r="SF103" s="27"/>
      <c r="SG103" s="27"/>
      <c r="SH103" s="27"/>
      <c r="SI103" s="27"/>
      <c r="SJ103" s="27"/>
      <c r="SK103" s="27"/>
      <c r="SL103" s="27"/>
      <c r="SM103" s="27"/>
      <c r="SN103" s="27"/>
      <c r="SO103" s="27"/>
      <c r="SP103" s="27"/>
      <c r="SQ103" s="27"/>
      <c r="SR103" s="27"/>
      <c r="SS103" s="27"/>
      <c r="ST103" s="27"/>
      <c r="SU103" s="27"/>
      <c r="SV103" s="27"/>
      <c r="SW103" s="27"/>
      <c r="SX103" s="27"/>
      <c r="SY103" s="27"/>
      <c r="SZ103" s="27"/>
      <c r="TA103" s="27"/>
      <c r="TB103" s="27"/>
      <c r="TC103" s="27"/>
      <c r="TD103" s="27"/>
      <c r="TE103" s="27"/>
      <c r="TF103" s="27"/>
      <c r="TG103" s="27"/>
      <c r="TH103" s="27"/>
      <c r="TI103" s="27"/>
      <c r="TJ103" s="27"/>
      <c r="TK103" s="27"/>
      <c r="TL103" s="27"/>
      <c r="TM103" s="27"/>
      <c r="TN103" s="27"/>
      <c r="TO103" s="27"/>
      <c r="TP103" s="27"/>
      <c r="TQ103" s="27"/>
    </row>
    <row r="104" spans="1:537" s="62" customFormat="1" ht="12">
      <c r="A104" s="24" t="s">
        <v>191</v>
      </c>
      <c r="B104" s="24" t="s">
        <v>192</v>
      </c>
      <c r="C104" s="60" t="s">
        <v>193</v>
      </c>
      <c r="D104" s="26">
        <v>132802</v>
      </c>
      <c r="E104" s="26"/>
      <c r="F104" s="26"/>
      <c r="G104" s="26">
        <f t="shared" si="17"/>
        <v>132802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27"/>
      <c r="IT104" s="27"/>
      <c r="IU104" s="27"/>
      <c r="IV104" s="27"/>
      <c r="IW104" s="27"/>
      <c r="IX104" s="27"/>
      <c r="IY104" s="27"/>
      <c r="IZ104" s="27"/>
      <c r="JA104" s="27"/>
      <c r="JB104" s="27"/>
      <c r="JC104" s="27"/>
      <c r="JD104" s="27"/>
      <c r="JE104" s="27"/>
      <c r="JF104" s="27"/>
      <c r="JG104" s="27"/>
      <c r="JH104" s="27"/>
      <c r="JI104" s="27"/>
      <c r="JJ104" s="27"/>
      <c r="JK104" s="27"/>
      <c r="JL104" s="27"/>
      <c r="JM104" s="27"/>
      <c r="JN104" s="27"/>
      <c r="JO104" s="27"/>
      <c r="JP104" s="27"/>
      <c r="JQ104" s="27"/>
      <c r="JR104" s="27"/>
      <c r="JS104" s="27"/>
      <c r="JT104" s="27"/>
      <c r="JU104" s="27"/>
      <c r="JV104" s="27"/>
      <c r="JW104" s="27"/>
      <c r="JX104" s="27"/>
      <c r="JY104" s="27"/>
      <c r="JZ104" s="27"/>
      <c r="KA104" s="27"/>
      <c r="KB104" s="27"/>
      <c r="KC104" s="27"/>
      <c r="KD104" s="27"/>
      <c r="KE104" s="27"/>
      <c r="KF104" s="27"/>
      <c r="KG104" s="27"/>
      <c r="KH104" s="27"/>
      <c r="KI104" s="27"/>
      <c r="KJ104" s="27"/>
      <c r="KK104" s="27"/>
      <c r="KL104" s="27"/>
      <c r="KM104" s="27"/>
      <c r="KN104" s="27"/>
      <c r="KO104" s="27"/>
      <c r="KP104" s="27"/>
      <c r="KQ104" s="27"/>
      <c r="KR104" s="27"/>
      <c r="KS104" s="27"/>
      <c r="KT104" s="27"/>
      <c r="KU104" s="27"/>
      <c r="KV104" s="27"/>
      <c r="KW104" s="27"/>
      <c r="KX104" s="27"/>
      <c r="KY104" s="27"/>
      <c r="KZ104" s="27"/>
      <c r="LA104" s="27"/>
      <c r="LB104" s="27"/>
      <c r="LC104" s="27"/>
      <c r="LD104" s="27"/>
      <c r="LE104" s="27"/>
      <c r="LF104" s="27"/>
      <c r="LG104" s="27"/>
      <c r="LH104" s="27"/>
      <c r="LI104" s="27"/>
      <c r="LJ104" s="27"/>
      <c r="LK104" s="27"/>
      <c r="LL104" s="27"/>
      <c r="LM104" s="27"/>
      <c r="LN104" s="27"/>
      <c r="LO104" s="27"/>
      <c r="LP104" s="27"/>
      <c r="LQ104" s="27"/>
      <c r="LR104" s="27"/>
      <c r="LS104" s="27"/>
      <c r="LT104" s="27"/>
      <c r="LU104" s="27"/>
      <c r="LV104" s="27"/>
      <c r="LW104" s="27"/>
      <c r="LX104" s="27"/>
      <c r="LY104" s="27"/>
      <c r="LZ104" s="27"/>
      <c r="MA104" s="27"/>
      <c r="MB104" s="27"/>
      <c r="MC104" s="27"/>
      <c r="MD104" s="27"/>
      <c r="ME104" s="27"/>
      <c r="MF104" s="27"/>
      <c r="MG104" s="27"/>
      <c r="MH104" s="27"/>
      <c r="MI104" s="27"/>
      <c r="MJ104" s="27"/>
      <c r="MK104" s="27"/>
      <c r="ML104" s="27"/>
      <c r="MM104" s="27"/>
      <c r="MN104" s="27"/>
      <c r="MO104" s="27"/>
      <c r="MP104" s="27"/>
      <c r="MQ104" s="27"/>
      <c r="MR104" s="27"/>
      <c r="MS104" s="27"/>
      <c r="MT104" s="27"/>
      <c r="MU104" s="27"/>
      <c r="MV104" s="27"/>
      <c r="MW104" s="27"/>
      <c r="MX104" s="27"/>
      <c r="MY104" s="27"/>
      <c r="MZ104" s="27"/>
      <c r="NA104" s="27"/>
      <c r="NB104" s="27"/>
      <c r="NC104" s="27"/>
      <c r="ND104" s="27"/>
      <c r="NE104" s="27"/>
      <c r="NF104" s="27"/>
      <c r="NG104" s="27"/>
      <c r="NH104" s="27"/>
      <c r="NI104" s="27"/>
      <c r="NJ104" s="27"/>
      <c r="NK104" s="27"/>
      <c r="NL104" s="27"/>
      <c r="NM104" s="27"/>
      <c r="NN104" s="27"/>
      <c r="NO104" s="27"/>
      <c r="NP104" s="27"/>
      <c r="NQ104" s="27"/>
      <c r="NR104" s="27"/>
      <c r="NS104" s="27"/>
      <c r="NT104" s="27"/>
      <c r="NU104" s="27"/>
      <c r="NV104" s="27"/>
      <c r="NW104" s="27"/>
      <c r="NX104" s="27"/>
      <c r="NY104" s="27"/>
      <c r="NZ104" s="27"/>
      <c r="OA104" s="27"/>
      <c r="OB104" s="27"/>
      <c r="OC104" s="27"/>
      <c r="OD104" s="27"/>
      <c r="OE104" s="27"/>
      <c r="OF104" s="27"/>
      <c r="OG104" s="27"/>
      <c r="OH104" s="27"/>
      <c r="OI104" s="27"/>
      <c r="OJ104" s="27"/>
      <c r="OK104" s="27"/>
      <c r="OL104" s="27"/>
      <c r="OM104" s="27"/>
      <c r="ON104" s="27"/>
      <c r="OO104" s="27"/>
      <c r="OP104" s="27"/>
      <c r="OQ104" s="27"/>
      <c r="OR104" s="27"/>
      <c r="OS104" s="27"/>
      <c r="OT104" s="27"/>
      <c r="OU104" s="27"/>
      <c r="OV104" s="27"/>
      <c r="OW104" s="27"/>
      <c r="OX104" s="27"/>
      <c r="OY104" s="27"/>
      <c r="OZ104" s="27"/>
      <c r="PA104" s="27"/>
      <c r="PB104" s="27"/>
      <c r="PC104" s="27"/>
      <c r="PD104" s="27"/>
      <c r="PE104" s="27"/>
      <c r="PF104" s="27"/>
      <c r="PG104" s="27"/>
      <c r="PH104" s="27"/>
      <c r="PI104" s="27"/>
      <c r="PJ104" s="27"/>
      <c r="PK104" s="27"/>
      <c r="PL104" s="27"/>
      <c r="PM104" s="27"/>
      <c r="PN104" s="27"/>
      <c r="PO104" s="27"/>
      <c r="PP104" s="27"/>
      <c r="PQ104" s="27"/>
      <c r="PR104" s="27"/>
      <c r="PS104" s="27"/>
      <c r="PT104" s="27"/>
      <c r="PU104" s="27"/>
      <c r="PV104" s="27"/>
      <c r="PW104" s="27"/>
      <c r="PX104" s="27"/>
      <c r="PY104" s="27"/>
      <c r="PZ104" s="27"/>
      <c r="QA104" s="27"/>
      <c r="QB104" s="27"/>
      <c r="QC104" s="27"/>
      <c r="QD104" s="27"/>
      <c r="QE104" s="27"/>
      <c r="QF104" s="27"/>
      <c r="QG104" s="27"/>
      <c r="QH104" s="27"/>
      <c r="QI104" s="27"/>
      <c r="QJ104" s="27"/>
      <c r="QK104" s="27"/>
      <c r="QL104" s="27"/>
      <c r="QM104" s="27"/>
      <c r="QN104" s="27"/>
      <c r="QO104" s="27"/>
      <c r="QP104" s="27"/>
      <c r="QQ104" s="27"/>
      <c r="QR104" s="27"/>
      <c r="QS104" s="27"/>
      <c r="QT104" s="27"/>
      <c r="QU104" s="27"/>
      <c r="QV104" s="27"/>
      <c r="QW104" s="27"/>
      <c r="QX104" s="27"/>
      <c r="QY104" s="27"/>
      <c r="QZ104" s="27"/>
      <c r="RA104" s="27"/>
      <c r="RB104" s="27"/>
      <c r="RC104" s="27"/>
      <c r="RD104" s="27"/>
      <c r="RE104" s="27"/>
      <c r="RF104" s="27"/>
      <c r="RG104" s="27"/>
      <c r="RH104" s="27"/>
      <c r="RI104" s="27"/>
      <c r="RJ104" s="27"/>
      <c r="RK104" s="27"/>
      <c r="RL104" s="27"/>
      <c r="RM104" s="27"/>
      <c r="RN104" s="27"/>
      <c r="RO104" s="27"/>
      <c r="RP104" s="27"/>
      <c r="RQ104" s="27"/>
      <c r="RR104" s="27"/>
      <c r="RS104" s="27"/>
      <c r="RT104" s="27"/>
      <c r="RU104" s="27"/>
      <c r="RV104" s="27"/>
      <c r="RW104" s="27"/>
      <c r="RX104" s="27"/>
      <c r="RY104" s="27"/>
      <c r="RZ104" s="27"/>
      <c r="SA104" s="27"/>
      <c r="SB104" s="27"/>
      <c r="SC104" s="27"/>
      <c r="SD104" s="27"/>
      <c r="SE104" s="27"/>
      <c r="SF104" s="27"/>
      <c r="SG104" s="27"/>
      <c r="SH104" s="27"/>
      <c r="SI104" s="27"/>
      <c r="SJ104" s="27"/>
      <c r="SK104" s="27"/>
      <c r="SL104" s="27"/>
      <c r="SM104" s="27"/>
      <c r="SN104" s="27"/>
      <c r="SO104" s="27"/>
      <c r="SP104" s="27"/>
      <c r="SQ104" s="27"/>
      <c r="SR104" s="27"/>
      <c r="SS104" s="27"/>
      <c r="ST104" s="27"/>
      <c r="SU104" s="27"/>
      <c r="SV104" s="27"/>
      <c r="SW104" s="27"/>
      <c r="SX104" s="27"/>
      <c r="SY104" s="27"/>
      <c r="SZ104" s="27"/>
      <c r="TA104" s="27"/>
      <c r="TB104" s="27"/>
      <c r="TC104" s="27"/>
      <c r="TD104" s="27"/>
      <c r="TE104" s="27"/>
      <c r="TF104" s="27"/>
      <c r="TG104" s="27"/>
      <c r="TH104" s="27"/>
      <c r="TI104" s="27"/>
      <c r="TJ104" s="27"/>
      <c r="TK104" s="27"/>
      <c r="TL104" s="27"/>
      <c r="TM104" s="27"/>
      <c r="TN104" s="27"/>
      <c r="TO104" s="27"/>
      <c r="TP104" s="27"/>
      <c r="TQ104" s="27"/>
    </row>
    <row r="105" spans="1:537" s="62" customFormat="1" ht="12">
      <c r="A105" s="24" t="s">
        <v>194</v>
      </c>
      <c r="B105" s="24" t="s">
        <v>195</v>
      </c>
      <c r="C105" s="60" t="s">
        <v>196</v>
      </c>
      <c r="D105" s="26">
        <v>192634</v>
      </c>
      <c r="E105" s="26"/>
      <c r="F105" s="26"/>
      <c r="G105" s="26">
        <f t="shared" si="17"/>
        <v>192634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27"/>
      <c r="IT105" s="27"/>
      <c r="IU105" s="27"/>
      <c r="IV105" s="27"/>
      <c r="IW105" s="27"/>
      <c r="IX105" s="27"/>
      <c r="IY105" s="27"/>
      <c r="IZ105" s="27"/>
      <c r="JA105" s="27"/>
      <c r="JB105" s="27"/>
      <c r="JC105" s="27"/>
      <c r="JD105" s="27"/>
      <c r="JE105" s="27"/>
      <c r="JF105" s="27"/>
      <c r="JG105" s="27"/>
      <c r="JH105" s="27"/>
      <c r="JI105" s="27"/>
      <c r="JJ105" s="27"/>
      <c r="JK105" s="27"/>
      <c r="JL105" s="27"/>
      <c r="JM105" s="27"/>
      <c r="JN105" s="27"/>
      <c r="JO105" s="27"/>
      <c r="JP105" s="27"/>
      <c r="JQ105" s="27"/>
      <c r="JR105" s="27"/>
      <c r="JS105" s="27"/>
      <c r="JT105" s="27"/>
      <c r="JU105" s="27"/>
      <c r="JV105" s="27"/>
      <c r="JW105" s="27"/>
      <c r="JX105" s="27"/>
      <c r="JY105" s="27"/>
      <c r="JZ105" s="27"/>
      <c r="KA105" s="27"/>
      <c r="KB105" s="27"/>
      <c r="KC105" s="27"/>
      <c r="KD105" s="27"/>
      <c r="KE105" s="27"/>
      <c r="KF105" s="27"/>
      <c r="KG105" s="27"/>
      <c r="KH105" s="27"/>
      <c r="KI105" s="27"/>
      <c r="KJ105" s="27"/>
      <c r="KK105" s="27"/>
      <c r="KL105" s="27"/>
      <c r="KM105" s="27"/>
      <c r="KN105" s="27"/>
      <c r="KO105" s="27"/>
      <c r="KP105" s="27"/>
      <c r="KQ105" s="27"/>
      <c r="KR105" s="27"/>
      <c r="KS105" s="27"/>
      <c r="KT105" s="27"/>
      <c r="KU105" s="27"/>
      <c r="KV105" s="27"/>
      <c r="KW105" s="27"/>
      <c r="KX105" s="27"/>
      <c r="KY105" s="27"/>
      <c r="KZ105" s="27"/>
      <c r="LA105" s="27"/>
      <c r="LB105" s="27"/>
      <c r="LC105" s="27"/>
      <c r="LD105" s="27"/>
      <c r="LE105" s="27"/>
      <c r="LF105" s="27"/>
      <c r="LG105" s="27"/>
      <c r="LH105" s="27"/>
      <c r="LI105" s="27"/>
      <c r="LJ105" s="27"/>
      <c r="LK105" s="27"/>
      <c r="LL105" s="27"/>
      <c r="LM105" s="27"/>
      <c r="LN105" s="27"/>
      <c r="LO105" s="27"/>
      <c r="LP105" s="27"/>
      <c r="LQ105" s="27"/>
      <c r="LR105" s="27"/>
      <c r="LS105" s="27"/>
      <c r="LT105" s="27"/>
      <c r="LU105" s="27"/>
      <c r="LV105" s="27"/>
      <c r="LW105" s="27"/>
      <c r="LX105" s="27"/>
      <c r="LY105" s="27"/>
      <c r="LZ105" s="27"/>
      <c r="MA105" s="27"/>
      <c r="MB105" s="27"/>
      <c r="MC105" s="27"/>
      <c r="MD105" s="27"/>
      <c r="ME105" s="27"/>
      <c r="MF105" s="27"/>
      <c r="MG105" s="27"/>
      <c r="MH105" s="27"/>
      <c r="MI105" s="27"/>
      <c r="MJ105" s="27"/>
      <c r="MK105" s="27"/>
      <c r="ML105" s="27"/>
      <c r="MM105" s="27"/>
      <c r="MN105" s="27"/>
      <c r="MO105" s="27"/>
      <c r="MP105" s="27"/>
      <c r="MQ105" s="27"/>
      <c r="MR105" s="27"/>
      <c r="MS105" s="27"/>
      <c r="MT105" s="27"/>
      <c r="MU105" s="27"/>
      <c r="MV105" s="27"/>
      <c r="MW105" s="27"/>
      <c r="MX105" s="27"/>
      <c r="MY105" s="27"/>
      <c r="MZ105" s="27"/>
      <c r="NA105" s="27"/>
      <c r="NB105" s="27"/>
      <c r="NC105" s="27"/>
      <c r="ND105" s="27"/>
      <c r="NE105" s="27"/>
      <c r="NF105" s="27"/>
      <c r="NG105" s="27"/>
      <c r="NH105" s="27"/>
      <c r="NI105" s="27"/>
      <c r="NJ105" s="27"/>
      <c r="NK105" s="27"/>
      <c r="NL105" s="27"/>
      <c r="NM105" s="27"/>
      <c r="NN105" s="27"/>
      <c r="NO105" s="27"/>
      <c r="NP105" s="27"/>
      <c r="NQ105" s="27"/>
      <c r="NR105" s="27"/>
      <c r="NS105" s="27"/>
      <c r="NT105" s="27"/>
      <c r="NU105" s="27"/>
      <c r="NV105" s="27"/>
      <c r="NW105" s="27"/>
      <c r="NX105" s="27"/>
      <c r="NY105" s="27"/>
      <c r="NZ105" s="27"/>
      <c r="OA105" s="27"/>
      <c r="OB105" s="27"/>
      <c r="OC105" s="27"/>
      <c r="OD105" s="27"/>
      <c r="OE105" s="27"/>
      <c r="OF105" s="27"/>
      <c r="OG105" s="27"/>
      <c r="OH105" s="27"/>
      <c r="OI105" s="27"/>
      <c r="OJ105" s="27"/>
      <c r="OK105" s="27"/>
      <c r="OL105" s="27"/>
      <c r="OM105" s="27"/>
      <c r="ON105" s="27"/>
      <c r="OO105" s="27"/>
      <c r="OP105" s="27"/>
      <c r="OQ105" s="27"/>
      <c r="OR105" s="27"/>
      <c r="OS105" s="27"/>
      <c r="OT105" s="27"/>
      <c r="OU105" s="27"/>
      <c r="OV105" s="27"/>
      <c r="OW105" s="27"/>
      <c r="OX105" s="27"/>
      <c r="OY105" s="27"/>
      <c r="OZ105" s="27"/>
      <c r="PA105" s="27"/>
      <c r="PB105" s="27"/>
      <c r="PC105" s="27"/>
      <c r="PD105" s="27"/>
      <c r="PE105" s="27"/>
      <c r="PF105" s="27"/>
      <c r="PG105" s="27"/>
      <c r="PH105" s="27"/>
      <c r="PI105" s="27"/>
      <c r="PJ105" s="27"/>
      <c r="PK105" s="27"/>
      <c r="PL105" s="27"/>
      <c r="PM105" s="27"/>
      <c r="PN105" s="27"/>
      <c r="PO105" s="27"/>
      <c r="PP105" s="27"/>
      <c r="PQ105" s="27"/>
      <c r="PR105" s="27"/>
      <c r="PS105" s="27"/>
      <c r="PT105" s="27"/>
      <c r="PU105" s="27"/>
      <c r="PV105" s="27"/>
      <c r="PW105" s="27"/>
      <c r="PX105" s="27"/>
      <c r="PY105" s="27"/>
      <c r="PZ105" s="27"/>
      <c r="QA105" s="27"/>
      <c r="QB105" s="27"/>
      <c r="QC105" s="27"/>
      <c r="QD105" s="27"/>
      <c r="QE105" s="27"/>
      <c r="QF105" s="27"/>
      <c r="QG105" s="27"/>
      <c r="QH105" s="27"/>
      <c r="QI105" s="27"/>
      <c r="QJ105" s="27"/>
      <c r="QK105" s="27"/>
      <c r="QL105" s="27"/>
      <c r="QM105" s="27"/>
      <c r="QN105" s="27"/>
      <c r="QO105" s="27"/>
      <c r="QP105" s="27"/>
      <c r="QQ105" s="27"/>
      <c r="QR105" s="27"/>
      <c r="QS105" s="27"/>
      <c r="QT105" s="27"/>
      <c r="QU105" s="27"/>
      <c r="QV105" s="27"/>
      <c r="QW105" s="27"/>
      <c r="QX105" s="27"/>
      <c r="QY105" s="27"/>
      <c r="QZ105" s="27"/>
      <c r="RA105" s="27"/>
      <c r="RB105" s="27"/>
      <c r="RC105" s="27"/>
      <c r="RD105" s="27"/>
      <c r="RE105" s="27"/>
      <c r="RF105" s="27"/>
      <c r="RG105" s="27"/>
      <c r="RH105" s="27"/>
      <c r="RI105" s="27"/>
      <c r="RJ105" s="27"/>
      <c r="RK105" s="27"/>
      <c r="RL105" s="27"/>
      <c r="RM105" s="27"/>
      <c r="RN105" s="27"/>
      <c r="RO105" s="27"/>
      <c r="RP105" s="27"/>
      <c r="RQ105" s="27"/>
      <c r="RR105" s="27"/>
      <c r="RS105" s="27"/>
      <c r="RT105" s="27"/>
      <c r="RU105" s="27"/>
      <c r="RV105" s="27"/>
      <c r="RW105" s="27"/>
      <c r="RX105" s="27"/>
      <c r="RY105" s="27"/>
      <c r="RZ105" s="27"/>
      <c r="SA105" s="27"/>
      <c r="SB105" s="27"/>
      <c r="SC105" s="27"/>
      <c r="SD105" s="27"/>
      <c r="SE105" s="27"/>
      <c r="SF105" s="27"/>
      <c r="SG105" s="27"/>
      <c r="SH105" s="27"/>
      <c r="SI105" s="27"/>
      <c r="SJ105" s="27"/>
      <c r="SK105" s="27"/>
      <c r="SL105" s="27"/>
      <c r="SM105" s="27"/>
      <c r="SN105" s="27"/>
      <c r="SO105" s="27"/>
      <c r="SP105" s="27"/>
      <c r="SQ105" s="27"/>
      <c r="SR105" s="27"/>
      <c r="SS105" s="27"/>
      <c r="ST105" s="27"/>
      <c r="SU105" s="27"/>
      <c r="SV105" s="27"/>
      <c r="SW105" s="27"/>
      <c r="SX105" s="27"/>
      <c r="SY105" s="27"/>
      <c r="SZ105" s="27"/>
      <c r="TA105" s="27"/>
      <c r="TB105" s="27"/>
      <c r="TC105" s="27"/>
      <c r="TD105" s="27"/>
      <c r="TE105" s="27"/>
      <c r="TF105" s="27"/>
      <c r="TG105" s="27"/>
      <c r="TH105" s="27"/>
      <c r="TI105" s="27"/>
      <c r="TJ105" s="27"/>
      <c r="TK105" s="27"/>
      <c r="TL105" s="27"/>
      <c r="TM105" s="27"/>
      <c r="TN105" s="27"/>
      <c r="TO105" s="27"/>
      <c r="TP105" s="27"/>
      <c r="TQ105" s="27"/>
    </row>
    <row r="106" spans="1:537" s="62" customFormat="1" ht="12">
      <c r="A106" s="24" t="s">
        <v>197</v>
      </c>
      <c r="B106" s="24" t="s">
        <v>198</v>
      </c>
      <c r="C106" s="60" t="s">
        <v>199</v>
      </c>
      <c r="D106" s="26">
        <v>312095</v>
      </c>
      <c r="E106" s="26"/>
      <c r="F106" s="26"/>
      <c r="G106" s="26">
        <f t="shared" si="17"/>
        <v>312095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27"/>
      <c r="IT106" s="27"/>
      <c r="IU106" s="27"/>
      <c r="IV106" s="27"/>
      <c r="IW106" s="27"/>
      <c r="IX106" s="27"/>
      <c r="IY106" s="27"/>
      <c r="IZ106" s="27"/>
      <c r="JA106" s="27"/>
      <c r="JB106" s="27"/>
      <c r="JC106" s="27"/>
      <c r="JD106" s="27"/>
      <c r="JE106" s="27"/>
      <c r="JF106" s="27"/>
      <c r="JG106" s="27"/>
      <c r="JH106" s="27"/>
      <c r="JI106" s="27"/>
      <c r="JJ106" s="27"/>
      <c r="JK106" s="27"/>
      <c r="JL106" s="27"/>
      <c r="JM106" s="27"/>
      <c r="JN106" s="27"/>
      <c r="JO106" s="27"/>
      <c r="JP106" s="27"/>
      <c r="JQ106" s="27"/>
      <c r="JR106" s="27"/>
      <c r="JS106" s="27"/>
      <c r="JT106" s="27"/>
      <c r="JU106" s="27"/>
      <c r="JV106" s="27"/>
      <c r="JW106" s="27"/>
      <c r="JX106" s="27"/>
      <c r="JY106" s="27"/>
      <c r="JZ106" s="27"/>
      <c r="KA106" s="27"/>
      <c r="KB106" s="27"/>
      <c r="KC106" s="27"/>
      <c r="KD106" s="27"/>
      <c r="KE106" s="27"/>
      <c r="KF106" s="27"/>
      <c r="KG106" s="27"/>
      <c r="KH106" s="27"/>
      <c r="KI106" s="27"/>
      <c r="KJ106" s="27"/>
      <c r="KK106" s="27"/>
      <c r="KL106" s="27"/>
      <c r="KM106" s="27"/>
      <c r="KN106" s="27"/>
      <c r="KO106" s="27"/>
      <c r="KP106" s="27"/>
      <c r="KQ106" s="27"/>
      <c r="KR106" s="27"/>
      <c r="KS106" s="27"/>
      <c r="KT106" s="27"/>
      <c r="KU106" s="27"/>
      <c r="KV106" s="27"/>
      <c r="KW106" s="27"/>
      <c r="KX106" s="27"/>
      <c r="KY106" s="27"/>
      <c r="KZ106" s="27"/>
      <c r="LA106" s="27"/>
      <c r="LB106" s="27"/>
      <c r="LC106" s="27"/>
      <c r="LD106" s="27"/>
      <c r="LE106" s="27"/>
      <c r="LF106" s="27"/>
      <c r="LG106" s="27"/>
      <c r="LH106" s="27"/>
      <c r="LI106" s="27"/>
      <c r="LJ106" s="27"/>
      <c r="LK106" s="27"/>
      <c r="LL106" s="27"/>
      <c r="LM106" s="27"/>
      <c r="LN106" s="27"/>
      <c r="LO106" s="27"/>
      <c r="LP106" s="27"/>
      <c r="LQ106" s="27"/>
      <c r="LR106" s="27"/>
      <c r="LS106" s="27"/>
      <c r="LT106" s="27"/>
      <c r="LU106" s="27"/>
      <c r="LV106" s="27"/>
      <c r="LW106" s="27"/>
      <c r="LX106" s="27"/>
      <c r="LY106" s="27"/>
      <c r="LZ106" s="27"/>
      <c r="MA106" s="27"/>
      <c r="MB106" s="27"/>
      <c r="MC106" s="27"/>
      <c r="MD106" s="27"/>
      <c r="ME106" s="27"/>
      <c r="MF106" s="27"/>
      <c r="MG106" s="27"/>
      <c r="MH106" s="27"/>
      <c r="MI106" s="27"/>
      <c r="MJ106" s="27"/>
      <c r="MK106" s="27"/>
      <c r="ML106" s="27"/>
      <c r="MM106" s="27"/>
      <c r="MN106" s="27"/>
      <c r="MO106" s="27"/>
      <c r="MP106" s="27"/>
      <c r="MQ106" s="27"/>
      <c r="MR106" s="27"/>
      <c r="MS106" s="27"/>
      <c r="MT106" s="27"/>
      <c r="MU106" s="27"/>
      <c r="MV106" s="27"/>
      <c r="MW106" s="27"/>
      <c r="MX106" s="27"/>
      <c r="MY106" s="27"/>
      <c r="MZ106" s="27"/>
      <c r="NA106" s="27"/>
      <c r="NB106" s="27"/>
      <c r="NC106" s="27"/>
      <c r="ND106" s="27"/>
      <c r="NE106" s="27"/>
      <c r="NF106" s="27"/>
      <c r="NG106" s="27"/>
      <c r="NH106" s="27"/>
      <c r="NI106" s="27"/>
      <c r="NJ106" s="27"/>
      <c r="NK106" s="27"/>
      <c r="NL106" s="27"/>
      <c r="NM106" s="27"/>
      <c r="NN106" s="27"/>
      <c r="NO106" s="27"/>
      <c r="NP106" s="27"/>
      <c r="NQ106" s="27"/>
      <c r="NR106" s="27"/>
      <c r="NS106" s="27"/>
      <c r="NT106" s="27"/>
      <c r="NU106" s="27"/>
      <c r="NV106" s="27"/>
      <c r="NW106" s="27"/>
      <c r="NX106" s="27"/>
      <c r="NY106" s="27"/>
      <c r="NZ106" s="27"/>
      <c r="OA106" s="27"/>
      <c r="OB106" s="27"/>
      <c r="OC106" s="27"/>
      <c r="OD106" s="27"/>
      <c r="OE106" s="27"/>
      <c r="OF106" s="27"/>
      <c r="OG106" s="27"/>
      <c r="OH106" s="27"/>
      <c r="OI106" s="27"/>
      <c r="OJ106" s="27"/>
      <c r="OK106" s="27"/>
      <c r="OL106" s="27"/>
      <c r="OM106" s="27"/>
      <c r="ON106" s="27"/>
      <c r="OO106" s="27"/>
      <c r="OP106" s="27"/>
      <c r="OQ106" s="27"/>
      <c r="OR106" s="27"/>
      <c r="OS106" s="27"/>
      <c r="OT106" s="27"/>
      <c r="OU106" s="27"/>
      <c r="OV106" s="27"/>
      <c r="OW106" s="27"/>
      <c r="OX106" s="27"/>
      <c r="OY106" s="27"/>
      <c r="OZ106" s="27"/>
      <c r="PA106" s="27"/>
      <c r="PB106" s="27"/>
      <c r="PC106" s="27"/>
      <c r="PD106" s="27"/>
      <c r="PE106" s="27"/>
      <c r="PF106" s="27"/>
      <c r="PG106" s="27"/>
      <c r="PH106" s="27"/>
      <c r="PI106" s="27"/>
      <c r="PJ106" s="27"/>
      <c r="PK106" s="27"/>
      <c r="PL106" s="27"/>
      <c r="PM106" s="27"/>
      <c r="PN106" s="27"/>
      <c r="PO106" s="27"/>
      <c r="PP106" s="27"/>
      <c r="PQ106" s="27"/>
      <c r="PR106" s="27"/>
      <c r="PS106" s="27"/>
      <c r="PT106" s="27"/>
      <c r="PU106" s="27"/>
      <c r="PV106" s="27"/>
      <c r="PW106" s="27"/>
      <c r="PX106" s="27"/>
      <c r="PY106" s="27"/>
      <c r="PZ106" s="27"/>
      <c r="QA106" s="27"/>
      <c r="QB106" s="27"/>
      <c r="QC106" s="27"/>
      <c r="QD106" s="27"/>
      <c r="QE106" s="27"/>
      <c r="QF106" s="27"/>
      <c r="QG106" s="27"/>
      <c r="QH106" s="27"/>
      <c r="QI106" s="27"/>
      <c r="QJ106" s="27"/>
      <c r="QK106" s="27"/>
      <c r="QL106" s="27"/>
      <c r="QM106" s="27"/>
      <c r="QN106" s="27"/>
      <c r="QO106" s="27"/>
      <c r="QP106" s="27"/>
      <c r="QQ106" s="27"/>
      <c r="QR106" s="27"/>
      <c r="QS106" s="27"/>
      <c r="QT106" s="27"/>
      <c r="QU106" s="27"/>
      <c r="QV106" s="27"/>
      <c r="QW106" s="27"/>
      <c r="QX106" s="27"/>
      <c r="QY106" s="27"/>
      <c r="QZ106" s="27"/>
      <c r="RA106" s="27"/>
      <c r="RB106" s="27"/>
      <c r="RC106" s="27"/>
      <c r="RD106" s="27"/>
      <c r="RE106" s="27"/>
      <c r="RF106" s="27"/>
      <c r="RG106" s="27"/>
      <c r="RH106" s="27"/>
      <c r="RI106" s="27"/>
      <c r="RJ106" s="27"/>
      <c r="RK106" s="27"/>
      <c r="RL106" s="27"/>
      <c r="RM106" s="27"/>
      <c r="RN106" s="27"/>
      <c r="RO106" s="27"/>
      <c r="RP106" s="27"/>
      <c r="RQ106" s="27"/>
      <c r="RR106" s="27"/>
      <c r="RS106" s="27"/>
      <c r="RT106" s="27"/>
      <c r="RU106" s="27"/>
      <c r="RV106" s="27"/>
      <c r="RW106" s="27"/>
      <c r="RX106" s="27"/>
      <c r="RY106" s="27"/>
      <c r="RZ106" s="27"/>
      <c r="SA106" s="27"/>
      <c r="SB106" s="27"/>
      <c r="SC106" s="27"/>
      <c r="SD106" s="27"/>
      <c r="SE106" s="27"/>
      <c r="SF106" s="27"/>
      <c r="SG106" s="27"/>
      <c r="SH106" s="27"/>
      <c r="SI106" s="27"/>
      <c r="SJ106" s="27"/>
      <c r="SK106" s="27"/>
      <c r="SL106" s="27"/>
      <c r="SM106" s="27"/>
      <c r="SN106" s="27"/>
      <c r="SO106" s="27"/>
      <c r="SP106" s="27"/>
      <c r="SQ106" s="27"/>
      <c r="SR106" s="27"/>
      <c r="SS106" s="27"/>
      <c r="ST106" s="27"/>
      <c r="SU106" s="27"/>
      <c r="SV106" s="27"/>
      <c r="SW106" s="27"/>
      <c r="SX106" s="27"/>
      <c r="SY106" s="27"/>
      <c r="SZ106" s="27"/>
      <c r="TA106" s="27"/>
      <c r="TB106" s="27"/>
      <c r="TC106" s="27"/>
      <c r="TD106" s="27"/>
      <c r="TE106" s="27"/>
      <c r="TF106" s="27"/>
      <c r="TG106" s="27"/>
      <c r="TH106" s="27"/>
      <c r="TI106" s="27"/>
      <c r="TJ106" s="27"/>
      <c r="TK106" s="27"/>
      <c r="TL106" s="27"/>
      <c r="TM106" s="27"/>
      <c r="TN106" s="27"/>
      <c r="TO106" s="27"/>
      <c r="TP106" s="27"/>
      <c r="TQ106" s="27"/>
    </row>
    <row r="107" spans="1:537" s="62" customFormat="1" ht="12">
      <c r="A107" s="24" t="s">
        <v>200</v>
      </c>
      <c r="B107" s="24" t="s">
        <v>201</v>
      </c>
      <c r="C107" s="60" t="s">
        <v>202</v>
      </c>
      <c r="D107" s="26">
        <v>142322</v>
      </c>
      <c r="E107" s="26"/>
      <c r="F107" s="26"/>
      <c r="G107" s="26">
        <f t="shared" si="17"/>
        <v>142322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27"/>
      <c r="IT107" s="27"/>
      <c r="IU107" s="27"/>
      <c r="IV107" s="27"/>
      <c r="IW107" s="27"/>
      <c r="IX107" s="27"/>
      <c r="IY107" s="27"/>
      <c r="IZ107" s="27"/>
      <c r="JA107" s="27"/>
      <c r="JB107" s="27"/>
      <c r="JC107" s="27"/>
      <c r="JD107" s="27"/>
      <c r="JE107" s="27"/>
      <c r="JF107" s="27"/>
      <c r="JG107" s="27"/>
      <c r="JH107" s="27"/>
      <c r="JI107" s="27"/>
      <c r="JJ107" s="27"/>
      <c r="JK107" s="27"/>
      <c r="JL107" s="27"/>
      <c r="JM107" s="27"/>
      <c r="JN107" s="27"/>
      <c r="JO107" s="27"/>
      <c r="JP107" s="27"/>
      <c r="JQ107" s="27"/>
      <c r="JR107" s="27"/>
      <c r="JS107" s="27"/>
      <c r="JT107" s="27"/>
      <c r="JU107" s="27"/>
      <c r="JV107" s="27"/>
      <c r="JW107" s="27"/>
      <c r="JX107" s="27"/>
      <c r="JY107" s="27"/>
      <c r="JZ107" s="27"/>
      <c r="KA107" s="27"/>
      <c r="KB107" s="27"/>
      <c r="KC107" s="27"/>
      <c r="KD107" s="27"/>
      <c r="KE107" s="27"/>
      <c r="KF107" s="27"/>
      <c r="KG107" s="27"/>
      <c r="KH107" s="27"/>
      <c r="KI107" s="27"/>
      <c r="KJ107" s="27"/>
      <c r="KK107" s="27"/>
      <c r="KL107" s="27"/>
      <c r="KM107" s="27"/>
      <c r="KN107" s="27"/>
      <c r="KO107" s="27"/>
      <c r="KP107" s="27"/>
      <c r="KQ107" s="27"/>
      <c r="KR107" s="27"/>
      <c r="KS107" s="27"/>
      <c r="KT107" s="27"/>
      <c r="KU107" s="27"/>
      <c r="KV107" s="27"/>
      <c r="KW107" s="27"/>
      <c r="KX107" s="27"/>
      <c r="KY107" s="27"/>
      <c r="KZ107" s="27"/>
      <c r="LA107" s="27"/>
      <c r="LB107" s="27"/>
      <c r="LC107" s="27"/>
      <c r="LD107" s="27"/>
      <c r="LE107" s="27"/>
      <c r="LF107" s="27"/>
      <c r="LG107" s="27"/>
      <c r="LH107" s="27"/>
      <c r="LI107" s="27"/>
      <c r="LJ107" s="27"/>
      <c r="LK107" s="27"/>
      <c r="LL107" s="27"/>
      <c r="LM107" s="27"/>
      <c r="LN107" s="27"/>
      <c r="LO107" s="27"/>
      <c r="LP107" s="27"/>
      <c r="LQ107" s="27"/>
      <c r="LR107" s="27"/>
      <c r="LS107" s="27"/>
      <c r="LT107" s="27"/>
      <c r="LU107" s="27"/>
      <c r="LV107" s="27"/>
      <c r="LW107" s="27"/>
      <c r="LX107" s="27"/>
      <c r="LY107" s="27"/>
      <c r="LZ107" s="27"/>
      <c r="MA107" s="27"/>
      <c r="MB107" s="27"/>
      <c r="MC107" s="27"/>
      <c r="MD107" s="27"/>
      <c r="ME107" s="27"/>
      <c r="MF107" s="27"/>
      <c r="MG107" s="27"/>
      <c r="MH107" s="27"/>
      <c r="MI107" s="27"/>
      <c r="MJ107" s="27"/>
      <c r="MK107" s="27"/>
      <c r="ML107" s="27"/>
      <c r="MM107" s="27"/>
      <c r="MN107" s="27"/>
      <c r="MO107" s="27"/>
      <c r="MP107" s="27"/>
      <c r="MQ107" s="27"/>
      <c r="MR107" s="27"/>
      <c r="MS107" s="27"/>
      <c r="MT107" s="27"/>
      <c r="MU107" s="27"/>
      <c r="MV107" s="27"/>
      <c r="MW107" s="27"/>
      <c r="MX107" s="27"/>
      <c r="MY107" s="27"/>
      <c r="MZ107" s="27"/>
      <c r="NA107" s="27"/>
      <c r="NB107" s="27"/>
      <c r="NC107" s="27"/>
      <c r="ND107" s="27"/>
      <c r="NE107" s="27"/>
      <c r="NF107" s="27"/>
      <c r="NG107" s="27"/>
      <c r="NH107" s="27"/>
      <c r="NI107" s="27"/>
      <c r="NJ107" s="27"/>
      <c r="NK107" s="27"/>
      <c r="NL107" s="27"/>
      <c r="NM107" s="27"/>
      <c r="NN107" s="27"/>
      <c r="NO107" s="27"/>
      <c r="NP107" s="27"/>
      <c r="NQ107" s="27"/>
      <c r="NR107" s="27"/>
      <c r="NS107" s="27"/>
      <c r="NT107" s="27"/>
      <c r="NU107" s="27"/>
      <c r="NV107" s="27"/>
      <c r="NW107" s="27"/>
      <c r="NX107" s="27"/>
      <c r="NY107" s="27"/>
      <c r="NZ107" s="27"/>
      <c r="OA107" s="27"/>
      <c r="OB107" s="27"/>
      <c r="OC107" s="27"/>
      <c r="OD107" s="27"/>
      <c r="OE107" s="27"/>
      <c r="OF107" s="27"/>
      <c r="OG107" s="27"/>
      <c r="OH107" s="27"/>
      <c r="OI107" s="27"/>
      <c r="OJ107" s="27"/>
      <c r="OK107" s="27"/>
      <c r="OL107" s="27"/>
      <c r="OM107" s="27"/>
      <c r="ON107" s="27"/>
      <c r="OO107" s="27"/>
      <c r="OP107" s="27"/>
      <c r="OQ107" s="27"/>
      <c r="OR107" s="27"/>
      <c r="OS107" s="27"/>
      <c r="OT107" s="27"/>
      <c r="OU107" s="27"/>
      <c r="OV107" s="27"/>
      <c r="OW107" s="27"/>
      <c r="OX107" s="27"/>
      <c r="OY107" s="27"/>
      <c r="OZ107" s="27"/>
      <c r="PA107" s="27"/>
      <c r="PB107" s="27"/>
      <c r="PC107" s="27"/>
      <c r="PD107" s="27"/>
      <c r="PE107" s="27"/>
      <c r="PF107" s="27"/>
      <c r="PG107" s="27"/>
      <c r="PH107" s="27"/>
      <c r="PI107" s="27"/>
      <c r="PJ107" s="27"/>
      <c r="PK107" s="27"/>
      <c r="PL107" s="27"/>
      <c r="PM107" s="27"/>
      <c r="PN107" s="27"/>
      <c r="PO107" s="27"/>
      <c r="PP107" s="27"/>
      <c r="PQ107" s="27"/>
      <c r="PR107" s="27"/>
      <c r="PS107" s="27"/>
      <c r="PT107" s="27"/>
      <c r="PU107" s="27"/>
      <c r="PV107" s="27"/>
      <c r="PW107" s="27"/>
      <c r="PX107" s="27"/>
      <c r="PY107" s="27"/>
      <c r="PZ107" s="27"/>
      <c r="QA107" s="27"/>
      <c r="QB107" s="27"/>
      <c r="QC107" s="27"/>
      <c r="QD107" s="27"/>
      <c r="QE107" s="27"/>
      <c r="QF107" s="27"/>
      <c r="QG107" s="27"/>
      <c r="QH107" s="27"/>
      <c r="QI107" s="27"/>
      <c r="QJ107" s="27"/>
      <c r="QK107" s="27"/>
      <c r="QL107" s="27"/>
      <c r="QM107" s="27"/>
      <c r="QN107" s="27"/>
      <c r="QO107" s="27"/>
      <c r="QP107" s="27"/>
      <c r="QQ107" s="27"/>
      <c r="QR107" s="27"/>
      <c r="QS107" s="27"/>
      <c r="QT107" s="27"/>
      <c r="QU107" s="27"/>
      <c r="QV107" s="27"/>
      <c r="QW107" s="27"/>
      <c r="QX107" s="27"/>
      <c r="QY107" s="27"/>
      <c r="QZ107" s="27"/>
      <c r="RA107" s="27"/>
      <c r="RB107" s="27"/>
      <c r="RC107" s="27"/>
      <c r="RD107" s="27"/>
      <c r="RE107" s="27"/>
      <c r="RF107" s="27"/>
      <c r="RG107" s="27"/>
      <c r="RH107" s="27"/>
      <c r="RI107" s="27"/>
      <c r="RJ107" s="27"/>
      <c r="RK107" s="27"/>
      <c r="RL107" s="27"/>
      <c r="RM107" s="27"/>
      <c r="RN107" s="27"/>
      <c r="RO107" s="27"/>
      <c r="RP107" s="27"/>
      <c r="RQ107" s="27"/>
      <c r="RR107" s="27"/>
      <c r="RS107" s="27"/>
      <c r="RT107" s="27"/>
      <c r="RU107" s="27"/>
      <c r="RV107" s="27"/>
      <c r="RW107" s="27"/>
      <c r="RX107" s="27"/>
      <c r="RY107" s="27"/>
      <c r="RZ107" s="27"/>
      <c r="SA107" s="27"/>
      <c r="SB107" s="27"/>
      <c r="SC107" s="27"/>
      <c r="SD107" s="27"/>
      <c r="SE107" s="27"/>
      <c r="SF107" s="27"/>
      <c r="SG107" s="27"/>
      <c r="SH107" s="27"/>
      <c r="SI107" s="27"/>
      <c r="SJ107" s="27"/>
      <c r="SK107" s="27"/>
      <c r="SL107" s="27"/>
      <c r="SM107" s="27"/>
      <c r="SN107" s="27"/>
      <c r="SO107" s="27"/>
      <c r="SP107" s="27"/>
      <c r="SQ107" s="27"/>
      <c r="SR107" s="27"/>
      <c r="SS107" s="27"/>
      <c r="ST107" s="27"/>
      <c r="SU107" s="27"/>
      <c r="SV107" s="27"/>
      <c r="SW107" s="27"/>
      <c r="SX107" s="27"/>
      <c r="SY107" s="27"/>
      <c r="SZ107" s="27"/>
      <c r="TA107" s="27"/>
      <c r="TB107" s="27"/>
      <c r="TC107" s="27"/>
      <c r="TD107" s="27"/>
      <c r="TE107" s="27"/>
      <c r="TF107" s="27"/>
      <c r="TG107" s="27"/>
      <c r="TH107" s="27"/>
      <c r="TI107" s="27"/>
      <c r="TJ107" s="27"/>
      <c r="TK107" s="27"/>
      <c r="TL107" s="27"/>
      <c r="TM107" s="27"/>
      <c r="TN107" s="27"/>
      <c r="TO107" s="27"/>
      <c r="TP107" s="27"/>
      <c r="TQ107" s="27"/>
    </row>
    <row r="108" spans="1:537" s="62" customFormat="1" ht="12">
      <c r="A108" s="24" t="s">
        <v>203</v>
      </c>
      <c r="B108" s="24" t="s">
        <v>204</v>
      </c>
      <c r="C108" s="60" t="s">
        <v>205</v>
      </c>
      <c r="D108" s="26">
        <v>0</v>
      </c>
      <c r="E108" s="26">
        <v>0</v>
      </c>
      <c r="F108" s="26">
        <v>0</v>
      </c>
      <c r="G108" s="26">
        <f t="shared" si="17"/>
        <v>0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  <c r="JC108" s="27"/>
      <c r="JD108" s="27"/>
      <c r="JE108" s="27"/>
      <c r="JF108" s="27"/>
      <c r="JG108" s="27"/>
      <c r="JH108" s="27"/>
      <c r="JI108" s="27"/>
      <c r="JJ108" s="27"/>
      <c r="JK108" s="27"/>
      <c r="JL108" s="27"/>
      <c r="JM108" s="27"/>
      <c r="JN108" s="27"/>
      <c r="JO108" s="27"/>
      <c r="JP108" s="27"/>
      <c r="JQ108" s="27"/>
      <c r="JR108" s="27"/>
      <c r="JS108" s="27"/>
      <c r="JT108" s="27"/>
      <c r="JU108" s="27"/>
      <c r="JV108" s="27"/>
      <c r="JW108" s="27"/>
      <c r="JX108" s="27"/>
      <c r="JY108" s="27"/>
      <c r="JZ108" s="27"/>
      <c r="KA108" s="27"/>
      <c r="KB108" s="27"/>
      <c r="KC108" s="27"/>
      <c r="KD108" s="27"/>
      <c r="KE108" s="27"/>
      <c r="KF108" s="27"/>
      <c r="KG108" s="27"/>
      <c r="KH108" s="27"/>
      <c r="KI108" s="27"/>
      <c r="KJ108" s="27"/>
      <c r="KK108" s="27"/>
      <c r="KL108" s="27"/>
      <c r="KM108" s="27"/>
      <c r="KN108" s="27"/>
      <c r="KO108" s="27"/>
      <c r="KP108" s="27"/>
      <c r="KQ108" s="27"/>
      <c r="KR108" s="27"/>
      <c r="KS108" s="27"/>
      <c r="KT108" s="27"/>
      <c r="KU108" s="27"/>
      <c r="KV108" s="27"/>
      <c r="KW108" s="27"/>
      <c r="KX108" s="27"/>
      <c r="KY108" s="27"/>
      <c r="KZ108" s="27"/>
      <c r="LA108" s="27"/>
      <c r="LB108" s="27"/>
      <c r="LC108" s="27"/>
      <c r="LD108" s="27"/>
      <c r="LE108" s="27"/>
      <c r="LF108" s="27"/>
      <c r="LG108" s="27"/>
      <c r="LH108" s="27"/>
      <c r="LI108" s="27"/>
      <c r="LJ108" s="27"/>
      <c r="LK108" s="27"/>
      <c r="LL108" s="27"/>
      <c r="LM108" s="27"/>
      <c r="LN108" s="27"/>
      <c r="LO108" s="27"/>
      <c r="LP108" s="27"/>
      <c r="LQ108" s="27"/>
      <c r="LR108" s="27"/>
      <c r="LS108" s="27"/>
      <c r="LT108" s="27"/>
      <c r="LU108" s="27"/>
      <c r="LV108" s="27"/>
      <c r="LW108" s="27"/>
      <c r="LX108" s="27"/>
      <c r="LY108" s="27"/>
      <c r="LZ108" s="27"/>
      <c r="MA108" s="27"/>
      <c r="MB108" s="27"/>
      <c r="MC108" s="27"/>
      <c r="MD108" s="27"/>
      <c r="ME108" s="27"/>
      <c r="MF108" s="27"/>
      <c r="MG108" s="27"/>
      <c r="MH108" s="27"/>
      <c r="MI108" s="27"/>
      <c r="MJ108" s="27"/>
      <c r="MK108" s="27"/>
      <c r="ML108" s="27"/>
      <c r="MM108" s="27"/>
      <c r="MN108" s="27"/>
      <c r="MO108" s="27"/>
      <c r="MP108" s="27"/>
      <c r="MQ108" s="27"/>
      <c r="MR108" s="27"/>
      <c r="MS108" s="27"/>
      <c r="MT108" s="27"/>
      <c r="MU108" s="27"/>
      <c r="MV108" s="27"/>
      <c r="MW108" s="27"/>
      <c r="MX108" s="27"/>
      <c r="MY108" s="27"/>
      <c r="MZ108" s="27"/>
      <c r="NA108" s="27"/>
      <c r="NB108" s="27"/>
      <c r="NC108" s="27"/>
      <c r="ND108" s="27"/>
      <c r="NE108" s="27"/>
      <c r="NF108" s="27"/>
      <c r="NG108" s="27"/>
      <c r="NH108" s="27"/>
      <c r="NI108" s="27"/>
      <c r="NJ108" s="27"/>
      <c r="NK108" s="27"/>
      <c r="NL108" s="27"/>
      <c r="NM108" s="27"/>
      <c r="NN108" s="27"/>
      <c r="NO108" s="27"/>
      <c r="NP108" s="27"/>
      <c r="NQ108" s="27"/>
      <c r="NR108" s="27"/>
      <c r="NS108" s="27"/>
      <c r="NT108" s="27"/>
      <c r="NU108" s="27"/>
      <c r="NV108" s="27"/>
      <c r="NW108" s="27"/>
      <c r="NX108" s="27"/>
      <c r="NY108" s="27"/>
      <c r="NZ108" s="27"/>
      <c r="OA108" s="27"/>
      <c r="OB108" s="27"/>
      <c r="OC108" s="27"/>
      <c r="OD108" s="27"/>
      <c r="OE108" s="27"/>
      <c r="OF108" s="27"/>
      <c r="OG108" s="27"/>
      <c r="OH108" s="27"/>
      <c r="OI108" s="27"/>
      <c r="OJ108" s="27"/>
      <c r="OK108" s="27"/>
      <c r="OL108" s="27"/>
      <c r="OM108" s="27"/>
      <c r="ON108" s="27"/>
      <c r="OO108" s="27"/>
      <c r="OP108" s="27"/>
      <c r="OQ108" s="27"/>
      <c r="OR108" s="27"/>
      <c r="OS108" s="27"/>
      <c r="OT108" s="27"/>
      <c r="OU108" s="27"/>
      <c r="OV108" s="27"/>
      <c r="OW108" s="27"/>
      <c r="OX108" s="27"/>
      <c r="OY108" s="27"/>
      <c r="OZ108" s="27"/>
      <c r="PA108" s="27"/>
      <c r="PB108" s="27"/>
      <c r="PC108" s="27"/>
      <c r="PD108" s="27"/>
      <c r="PE108" s="27"/>
      <c r="PF108" s="27"/>
      <c r="PG108" s="27"/>
      <c r="PH108" s="27"/>
      <c r="PI108" s="27"/>
      <c r="PJ108" s="27"/>
      <c r="PK108" s="27"/>
      <c r="PL108" s="27"/>
      <c r="PM108" s="27"/>
      <c r="PN108" s="27"/>
      <c r="PO108" s="27"/>
      <c r="PP108" s="27"/>
      <c r="PQ108" s="27"/>
      <c r="PR108" s="27"/>
      <c r="PS108" s="27"/>
      <c r="PT108" s="27"/>
      <c r="PU108" s="27"/>
      <c r="PV108" s="27"/>
      <c r="PW108" s="27"/>
      <c r="PX108" s="27"/>
      <c r="PY108" s="27"/>
      <c r="PZ108" s="27"/>
      <c r="QA108" s="27"/>
      <c r="QB108" s="27"/>
      <c r="QC108" s="27"/>
      <c r="QD108" s="27"/>
      <c r="QE108" s="27"/>
      <c r="QF108" s="27"/>
      <c r="QG108" s="27"/>
      <c r="QH108" s="27"/>
      <c r="QI108" s="27"/>
      <c r="QJ108" s="27"/>
      <c r="QK108" s="27"/>
      <c r="QL108" s="27"/>
      <c r="QM108" s="27"/>
      <c r="QN108" s="27"/>
      <c r="QO108" s="27"/>
      <c r="QP108" s="27"/>
      <c r="QQ108" s="27"/>
      <c r="QR108" s="27"/>
      <c r="QS108" s="27"/>
      <c r="QT108" s="27"/>
      <c r="QU108" s="27"/>
      <c r="QV108" s="27"/>
      <c r="QW108" s="27"/>
      <c r="QX108" s="27"/>
      <c r="QY108" s="27"/>
      <c r="QZ108" s="27"/>
      <c r="RA108" s="27"/>
      <c r="RB108" s="27"/>
      <c r="RC108" s="27"/>
      <c r="RD108" s="27"/>
      <c r="RE108" s="27"/>
      <c r="RF108" s="27"/>
      <c r="RG108" s="27"/>
      <c r="RH108" s="27"/>
      <c r="RI108" s="27"/>
      <c r="RJ108" s="27"/>
      <c r="RK108" s="27"/>
      <c r="RL108" s="27"/>
      <c r="RM108" s="27"/>
      <c r="RN108" s="27"/>
      <c r="RO108" s="27"/>
      <c r="RP108" s="27"/>
      <c r="RQ108" s="27"/>
      <c r="RR108" s="27"/>
      <c r="RS108" s="27"/>
      <c r="RT108" s="27"/>
      <c r="RU108" s="27"/>
      <c r="RV108" s="27"/>
      <c r="RW108" s="27"/>
      <c r="RX108" s="27"/>
      <c r="RY108" s="27"/>
      <c r="RZ108" s="27"/>
      <c r="SA108" s="27"/>
      <c r="SB108" s="27"/>
      <c r="SC108" s="27"/>
      <c r="SD108" s="27"/>
      <c r="SE108" s="27"/>
      <c r="SF108" s="27"/>
      <c r="SG108" s="27"/>
      <c r="SH108" s="27"/>
      <c r="SI108" s="27"/>
      <c r="SJ108" s="27"/>
      <c r="SK108" s="27"/>
      <c r="SL108" s="27"/>
      <c r="SM108" s="27"/>
      <c r="SN108" s="27"/>
      <c r="SO108" s="27"/>
      <c r="SP108" s="27"/>
      <c r="SQ108" s="27"/>
      <c r="SR108" s="27"/>
      <c r="SS108" s="27"/>
      <c r="ST108" s="27"/>
      <c r="SU108" s="27"/>
      <c r="SV108" s="27"/>
      <c r="SW108" s="27"/>
      <c r="SX108" s="27"/>
      <c r="SY108" s="27"/>
      <c r="SZ108" s="27"/>
      <c r="TA108" s="27"/>
      <c r="TB108" s="27"/>
      <c r="TC108" s="27"/>
      <c r="TD108" s="27"/>
      <c r="TE108" s="27"/>
      <c r="TF108" s="27"/>
      <c r="TG108" s="27"/>
      <c r="TH108" s="27"/>
      <c r="TI108" s="27"/>
      <c r="TJ108" s="27"/>
      <c r="TK108" s="27"/>
      <c r="TL108" s="27"/>
      <c r="TM108" s="27"/>
      <c r="TN108" s="27"/>
      <c r="TO108" s="27"/>
      <c r="TP108" s="27"/>
      <c r="TQ108" s="27"/>
    </row>
    <row r="109" spans="1:537" s="62" customFormat="1" ht="12">
      <c r="A109" s="24" t="s">
        <v>206</v>
      </c>
      <c r="B109" s="24" t="s">
        <v>207</v>
      </c>
      <c r="C109" s="60" t="s">
        <v>208</v>
      </c>
      <c r="D109" s="26">
        <v>208808</v>
      </c>
      <c r="E109" s="26"/>
      <c r="F109" s="26"/>
      <c r="G109" s="26">
        <f t="shared" si="17"/>
        <v>208808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  <c r="IW109" s="27"/>
      <c r="IX109" s="27"/>
      <c r="IY109" s="27"/>
      <c r="IZ109" s="27"/>
      <c r="JA109" s="27"/>
      <c r="JB109" s="27"/>
      <c r="JC109" s="27"/>
      <c r="JD109" s="27"/>
      <c r="JE109" s="27"/>
      <c r="JF109" s="27"/>
      <c r="JG109" s="27"/>
      <c r="JH109" s="27"/>
      <c r="JI109" s="27"/>
      <c r="JJ109" s="27"/>
      <c r="JK109" s="27"/>
      <c r="JL109" s="27"/>
      <c r="JM109" s="27"/>
      <c r="JN109" s="27"/>
      <c r="JO109" s="27"/>
      <c r="JP109" s="27"/>
      <c r="JQ109" s="27"/>
      <c r="JR109" s="27"/>
      <c r="JS109" s="27"/>
      <c r="JT109" s="27"/>
      <c r="JU109" s="27"/>
      <c r="JV109" s="27"/>
      <c r="JW109" s="27"/>
      <c r="JX109" s="27"/>
      <c r="JY109" s="27"/>
      <c r="JZ109" s="27"/>
      <c r="KA109" s="27"/>
      <c r="KB109" s="27"/>
      <c r="KC109" s="27"/>
      <c r="KD109" s="27"/>
      <c r="KE109" s="27"/>
      <c r="KF109" s="27"/>
      <c r="KG109" s="27"/>
      <c r="KH109" s="27"/>
      <c r="KI109" s="27"/>
      <c r="KJ109" s="27"/>
      <c r="KK109" s="27"/>
      <c r="KL109" s="27"/>
      <c r="KM109" s="27"/>
      <c r="KN109" s="27"/>
      <c r="KO109" s="27"/>
      <c r="KP109" s="27"/>
      <c r="KQ109" s="27"/>
      <c r="KR109" s="27"/>
      <c r="KS109" s="27"/>
      <c r="KT109" s="27"/>
      <c r="KU109" s="27"/>
      <c r="KV109" s="27"/>
      <c r="KW109" s="27"/>
      <c r="KX109" s="27"/>
      <c r="KY109" s="27"/>
      <c r="KZ109" s="27"/>
      <c r="LA109" s="27"/>
      <c r="LB109" s="27"/>
      <c r="LC109" s="27"/>
      <c r="LD109" s="27"/>
      <c r="LE109" s="27"/>
      <c r="LF109" s="27"/>
      <c r="LG109" s="27"/>
      <c r="LH109" s="27"/>
      <c r="LI109" s="27"/>
      <c r="LJ109" s="27"/>
      <c r="LK109" s="27"/>
      <c r="LL109" s="27"/>
      <c r="LM109" s="27"/>
      <c r="LN109" s="27"/>
      <c r="LO109" s="27"/>
      <c r="LP109" s="27"/>
      <c r="LQ109" s="27"/>
      <c r="LR109" s="27"/>
      <c r="LS109" s="27"/>
      <c r="LT109" s="27"/>
      <c r="LU109" s="27"/>
      <c r="LV109" s="27"/>
      <c r="LW109" s="27"/>
      <c r="LX109" s="27"/>
      <c r="LY109" s="27"/>
      <c r="LZ109" s="27"/>
      <c r="MA109" s="27"/>
      <c r="MB109" s="27"/>
      <c r="MC109" s="27"/>
      <c r="MD109" s="27"/>
      <c r="ME109" s="27"/>
      <c r="MF109" s="27"/>
      <c r="MG109" s="27"/>
      <c r="MH109" s="27"/>
      <c r="MI109" s="27"/>
      <c r="MJ109" s="27"/>
      <c r="MK109" s="27"/>
      <c r="ML109" s="27"/>
      <c r="MM109" s="27"/>
      <c r="MN109" s="27"/>
      <c r="MO109" s="27"/>
      <c r="MP109" s="27"/>
      <c r="MQ109" s="27"/>
      <c r="MR109" s="27"/>
      <c r="MS109" s="27"/>
      <c r="MT109" s="27"/>
      <c r="MU109" s="27"/>
      <c r="MV109" s="27"/>
      <c r="MW109" s="27"/>
      <c r="MX109" s="27"/>
      <c r="MY109" s="27"/>
      <c r="MZ109" s="27"/>
      <c r="NA109" s="27"/>
      <c r="NB109" s="27"/>
      <c r="NC109" s="27"/>
      <c r="ND109" s="27"/>
      <c r="NE109" s="27"/>
      <c r="NF109" s="27"/>
      <c r="NG109" s="27"/>
      <c r="NH109" s="27"/>
      <c r="NI109" s="27"/>
      <c r="NJ109" s="27"/>
      <c r="NK109" s="27"/>
      <c r="NL109" s="27"/>
      <c r="NM109" s="27"/>
      <c r="NN109" s="27"/>
      <c r="NO109" s="27"/>
      <c r="NP109" s="27"/>
      <c r="NQ109" s="27"/>
      <c r="NR109" s="27"/>
      <c r="NS109" s="27"/>
      <c r="NT109" s="27"/>
      <c r="NU109" s="27"/>
      <c r="NV109" s="27"/>
      <c r="NW109" s="27"/>
      <c r="NX109" s="27"/>
      <c r="NY109" s="27"/>
      <c r="NZ109" s="27"/>
      <c r="OA109" s="27"/>
      <c r="OB109" s="27"/>
      <c r="OC109" s="27"/>
      <c r="OD109" s="27"/>
      <c r="OE109" s="27"/>
      <c r="OF109" s="27"/>
      <c r="OG109" s="27"/>
      <c r="OH109" s="27"/>
      <c r="OI109" s="27"/>
      <c r="OJ109" s="27"/>
      <c r="OK109" s="27"/>
      <c r="OL109" s="27"/>
      <c r="OM109" s="27"/>
      <c r="ON109" s="27"/>
      <c r="OO109" s="27"/>
      <c r="OP109" s="27"/>
      <c r="OQ109" s="27"/>
      <c r="OR109" s="27"/>
      <c r="OS109" s="27"/>
      <c r="OT109" s="27"/>
      <c r="OU109" s="27"/>
      <c r="OV109" s="27"/>
      <c r="OW109" s="27"/>
      <c r="OX109" s="27"/>
      <c r="OY109" s="27"/>
      <c r="OZ109" s="27"/>
      <c r="PA109" s="27"/>
      <c r="PB109" s="27"/>
      <c r="PC109" s="27"/>
      <c r="PD109" s="27"/>
      <c r="PE109" s="27"/>
      <c r="PF109" s="27"/>
      <c r="PG109" s="27"/>
      <c r="PH109" s="27"/>
      <c r="PI109" s="27"/>
      <c r="PJ109" s="27"/>
      <c r="PK109" s="27"/>
      <c r="PL109" s="27"/>
      <c r="PM109" s="27"/>
      <c r="PN109" s="27"/>
      <c r="PO109" s="27"/>
      <c r="PP109" s="27"/>
      <c r="PQ109" s="27"/>
      <c r="PR109" s="27"/>
      <c r="PS109" s="27"/>
      <c r="PT109" s="27"/>
      <c r="PU109" s="27"/>
      <c r="PV109" s="27"/>
      <c r="PW109" s="27"/>
      <c r="PX109" s="27"/>
      <c r="PY109" s="27"/>
      <c r="PZ109" s="27"/>
      <c r="QA109" s="27"/>
      <c r="QB109" s="27"/>
      <c r="QC109" s="27"/>
      <c r="QD109" s="27"/>
      <c r="QE109" s="27"/>
      <c r="QF109" s="27"/>
      <c r="QG109" s="27"/>
      <c r="QH109" s="27"/>
      <c r="QI109" s="27"/>
      <c r="QJ109" s="27"/>
      <c r="QK109" s="27"/>
      <c r="QL109" s="27"/>
      <c r="QM109" s="27"/>
      <c r="QN109" s="27"/>
      <c r="QO109" s="27"/>
      <c r="QP109" s="27"/>
      <c r="QQ109" s="27"/>
      <c r="QR109" s="27"/>
      <c r="QS109" s="27"/>
      <c r="QT109" s="27"/>
      <c r="QU109" s="27"/>
      <c r="QV109" s="27"/>
      <c r="QW109" s="27"/>
      <c r="QX109" s="27"/>
      <c r="QY109" s="27"/>
      <c r="QZ109" s="27"/>
      <c r="RA109" s="27"/>
      <c r="RB109" s="27"/>
      <c r="RC109" s="27"/>
      <c r="RD109" s="27"/>
      <c r="RE109" s="27"/>
      <c r="RF109" s="27"/>
      <c r="RG109" s="27"/>
      <c r="RH109" s="27"/>
      <c r="RI109" s="27"/>
      <c r="RJ109" s="27"/>
      <c r="RK109" s="27"/>
      <c r="RL109" s="27"/>
      <c r="RM109" s="27"/>
      <c r="RN109" s="27"/>
      <c r="RO109" s="27"/>
      <c r="RP109" s="27"/>
      <c r="RQ109" s="27"/>
      <c r="RR109" s="27"/>
      <c r="RS109" s="27"/>
      <c r="RT109" s="27"/>
      <c r="RU109" s="27"/>
      <c r="RV109" s="27"/>
      <c r="RW109" s="27"/>
      <c r="RX109" s="27"/>
      <c r="RY109" s="27"/>
      <c r="RZ109" s="27"/>
      <c r="SA109" s="27"/>
      <c r="SB109" s="27"/>
      <c r="SC109" s="27"/>
      <c r="SD109" s="27"/>
      <c r="SE109" s="27"/>
      <c r="SF109" s="27"/>
      <c r="SG109" s="27"/>
      <c r="SH109" s="27"/>
      <c r="SI109" s="27"/>
      <c r="SJ109" s="27"/>
      <c r="SK109" s="27"/>
      <c r="SL109" s="27"/>
      <c r="SM109" s="27"/>
      <c r="SN109" s="27"/>
      <c r="SO109" s="27"/>
      <c r="SP109" s="27"/>
      <c r="SQ109" s="27"/>
      <c r="SR109" s="27"/>
      <c r="SS109" s="27"/>
      <c r="ST109" s="27"/>
      <c r="SU109" s="27"/>
      <c r="SV109" s="27"/>
      <c r="SW109" s="27"/>
      <c r="SX109" s="27"/>
      <c r="SY109" s="27"/>
      <c r="SZ109" s="27"/>
      <c r="TA109" s="27"/>
      <c r="TB109" s="27"/>
      <c r="TC109" s="27"/>
      <c r="TD109" s="27"/>
      <c r="TE109" s="27"/>
      <c r="TF109" s="27"/>
      <c r="TG109" s="27"/>
      <c r="TH109" s="27"/>
      <c r="TI109" s="27"/>
      <c r="TJ109" s="27"/>
      <c r="TK109" s="27"/>
      <c r="TL109" s="27"/>
      <c r="TM109" s="27"/>
      <c r="TN109" s="27"/>
      <c r="TO109" s="27"/>
      <c r="TP109" s="27"/>
      <c r="TQ109" s="27"/>
    </row>
    <row r="110" spans="1:537" s="62" customFormat="1" ht="12">
      <c r="A110" s="24" t="s">
        <v>209</v>
      </c>
      <c r="B110" s="24" t="s">
        <v>210</v>
      </c>
      <c r="C110" s="60" t="s">
        <v>211</v>
      </c>
      <c r="D110" s="26">
        <v>390204</v>
      </c>
      <c r="E110" s="26"/>
      <c r="F110" s="26"/>
      <c r="G110" s="26">
        <f t="shared" si="17"/>
        <v>390204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  <c r="IW110" s="27"/>
      <c r="IX110" s="27"/>
      <c r="IY110" s="27"/>
      <c r="IZ110" s="27"/>
      <c r="JA110" s="27"/>
      <c r="JB110" s="27"/>
      <c r="JC110" s="27"/>
      <c r="JD110" s="27"/>
      <c r="JE110" s="27"/>
      <c r="JF110" s="27"/>
      <c r="JG110" s="27"/>
      <c r="JH110" s="27"/>
      <c r="JI110" s="27"/>
      <c r="JJ110" s="27"/>
      <c r="JK110" s="27"/>
      <c r="JL110" s="27"/>
      <c r="JM110" s="27"/>
      <c r="JN110" s="27"/>
      <c r="JO110" s="27"/>
      <c r="JP110" s="27"/>
      <c r="JQ110" s="27"/>
      <c r="JR110" s="27"/>
      <c r="JS110" s="27"/>
      <c r="JT110" s="27"/>
      <c r="JU110" s="27"/>
      <c r="JV110" s="27"/>
      <c r="JW110" s="27"/>
      <c r="JX110" s="27"/>
      <c r="JY110" s="27"/>
      <c r="JZ110" s="27"/>
      <c r="KA110" s="27"/>
      <c r="KB110" s="27"/>
      <c r="KC110" s="27"/>
      <c r="KD110" s="27"/>
      <c r="KE110" s="27"/>
      <c r="KF110" s="27"/>
      <c r="KG110" s="27"/>
      <c r="KH110" s="27"/>
      <c r="KI110" s="27"/>
      <c r="KJ110" s="27"/>
      <c r="KK110" s="27"/>
      <c r="KL110" s="27"/>
      <c r="KM110" s="27"/>
      <c r="KN110" s="27"/>
      <c r="KO110" s="27"/>
      <c r="KP110" s="27"/>
      <c r="KQ110" s="27"/>
      <c r="KR110" s="27"/>
      <c r="KS110" s="27"/>
      <c r="KT110" s="27"/>
      <c r="KU110" s="27"/>
      <c r="KV110" s="27"/>
      <c r="KW110" s="27"/>
      <c r="KX110" s="27"/>
      <c r="KY110" s="27"/>
      <c r="KZ110" s="27"/>
      <c r="LA110" s="27"/>
      <c r="LB110" s="27"/>
      <c r="LC110" s="27"/>
      <c r="LD110" s="27"/>
      <c r="LE110" s="27"/>
      <c r="LF110" s="27"/>
      <c r="LG110" s="27"/>
      <c r="LH110" s="27"/>
      <c r="LI110" s="27"/>
      <c r="LJ110" s="27"/>
      <c r="LK110" s="27"/>
      <c r="LL110" s="27"/>
      <c r="LM110" s="27"/>
      <c r="LN110" s="27"/>
      <c r="LO110" s="27"/>
      <c r="LP110" s="27"/>
      <c r="LQ110" s="27"/>
      <c r="LR110" s="27"/>
      <c r="LS110" s="27"/>
      <c r="LT110" s="27"/>
      <c r="LU110" s="27"/>
      <c r="LV110" s="27"/>
      <c r="LW110" s="27"/>
      <c r="LX110" s="27"/>
      <c r="LY110" s="27"/>
      <c r="LZ110" s="27"/>
      <c r="MA110" s="27"/>
      <c r="MB110" s="27"/>
      <c r="MC110" s="27"/>
      <c r="MD110" s="27"/>
      <c r="ME110" s="27"/>
      <c r="MF110" s="27"/>
      <c r="MG110" s="27"/>
      <c r="MH110" s="27"/>
      <c r="MI110" s="27"/>
      <c r="MJ110" s="27"/>
      <c r="MK110" s="27"/>
      <c r="ML110" s="27"/>
      <c r="MM110" s="27"/>
      <c r="MN110" s="27"/>
      <c r="MO110" s="27"/>
      <c r="MP110" s="27"/>
      <c r="MQ110" s="27"/>
      <c r="MR110" s="27"/>
      <c r="MS110" s="27"/>
      <c r="MT110" s="27"/>
      <c r="MU110" s="27"/>
      <c r="MV110" s="27"/>
      <c r="MW110" s="27"/>
      <c r="MX110" s="27"/>
      <c r="MY110" s="27"/>
      <c r="MZ110" s="27"/>
      <c r="NA110" s="27"/>
      <c r="NB110" s="27"/>
      <c r="NC110" s="27"/>
      <c r="ND110" s="27"/>
      <c r="NE110" s="27"/>
      <c r="NF110" s="27"/>
      <c r="NG110" s="27"/>
      <c r="NH110" s="27"/>
      <c r="NI110" s="27"/>
      <c r="NJ110" s="27"/>
      <c r="NK110" s="27"/>
      <c r="NL110" s="27"/>
      <c r="NM110" s="27"/>
      <c r="NN110" s="27"/>
      <c r="NO110" s="27"/>
      <c r="NP110" s="27"/>
      <c r="NQ110" s="27"/>
      <c r="NR110" s="27"/>
      <c r="NS110" s="27"/>
      <c r="NT110" s="27"/>
      <c r="NU110" s="27"/>
      <c r="NV110" s="27"/>
      <c r="NW110" s="27"/>
      <c r="NX110" s="27"/>
      <c r="NY110" s="27"/>
      <c r="NZ110" s="27"/>
      <c r="OA110" s="27"/>
      <c r="OB110" s="27"/>
      <c r="OC110" s="27"/>
      <c r="OD110" s="27"/>
      <c r="OE110" s="27"/>
      <c r="OF110" s="27"/>
      <c r="OG110" s="27"/>
      <c r="OH110" s="27"/>
      <c r="OI110" s="27"/>
      <c r="OJ110" s="27"/>
      <c r="OK110" s="27"/>
      <c r="OL110" s="27"/>
      <c r="OM110" s="27"/>
      <c r="ON110" s="27"/>
      <c r="OO110" s="27"/>
      <c r="OP110" s="27"/>
      <c r="OQ110" s="27"/>
      <c r="OR110" s="27"/>
      <c r="OS110" s="27"/>
      <c r="OT110" s="27"/>
      <c r="OU110" s="27"/>
      <c r="OV110" s="27"/>
      <c r="OW110" s="27"/>
      <c r="OX110" s="27"/>
      <c r="OY110" s="27"/>
      <c r="OZ110" s="27"/>
      <c r="PA110" s="27"/>
      <c r="PB110" s="27"/>
      <c r="PC110" s="27"/>
      <c r="PD110" s="27"/>
      <c r="PE110" s="27"/>
      <c r="PF110" s="27"/>
      <c r="PG110" s="27"/>
      <c r="PH110" s="27"/>
      <c r="PI110" s="27"/>
      <c r="PJ110" s="27"/>
      <c r="PK110" s="27"/>
      <c r="PL110" s="27"/>
      <c r="PM110" s="27"/>
      <c r="PN110" s="27"/>
      <c r="PO110" s="27"/>
      <c r="PP110" s="27"/>
      <c r="PQ110" s="27"/>
      <c r="PR110" s="27"/>
      <c r="PS110" s="27"/>
      <c r="PT110" s="27"/>
      <c r="PU110" s="27"/>
      <c r="PV110" s="27"/>
      <c r="PW110" s="27"/>
      <c r="PX110" s="27"/>
      <c r="PY110" s="27"/>
      <c r="PZ110" s="27"/>
      <c r="QA110" s="27"/>
      <c r="QB110" s="27"/>
      <c r="QC110" s="27"/>
      <c r="QD110" s="27"/>
      <c r="QE110" s="27"/>
      <c r="QF110" s="27"/>
      <c r="QG110" s="27"/>
      <c r="QH110" s="27"/>
      <c r="QI110" s="27"/>
      <c r="QJ110" s="27"/>
      <c r="QK110" s="27"/>
      <c r="QL110" s="27"/>
      <c r="QM110" s="27"/>
      <c r="QN110" s="27"/>
      <c r="QO110" s="27"/>
      <c r="QP110" s="27"/>
      <c r="QQ110" s="27"/>
      <c r="QR110" s="27"/>
      <c r="QS110" s="27"/>
      <c r="QT110" s="27"/>
      <c r="QU110" s="27"/>
      <c r="QV110" s="27"/>
      <c r="QW110" s="27"/>
      <c r="QX110" s="27"/>
      <c r="QY110" s="27"/>
      <c r="QZ110" s="27"/>
      <c r="RA110" s="27"/>
      <c r="RB110" s="27"/>
      <c r="RC110" s="27"/>
      <c r="RD110" s="27"/>
      <c r="RE110" s="27"/>
      <c r="RF110" s="27"/>
      <c r="RG110" s="27"/>
      <c r="RH110" s="27"/>
      <c r="RI110" s="27"/>
      <c r="RJ110" s="27"/>
      <c r="RK110" s="27"/>
      <c r="RL110" s="27"/>
      <c r="RM110" s="27"/>
      <c r="RN110" s="27"/>
      <c r="RO110" s="27"/>
      <c r="RP110" s="27"/>
      <c r="RQ110" s="27"/>
      <c r="RR110" s="27"/>
      <c r="RS110" s="27"/>
      <c r="RT110" s="27"/>
      <c r="RU110" s="27"/>
      <c r="RV110" s="27"/>
      <c r="RW110" s="27"/>
      <c r="RX110" s="27"/>
      <c r="RY110" s="27"/>
      <c r="RZ110" s="27"/>
      <c r="SA110" s="27"/>
      <c r="SB110" s="27"/>
      <c r="SC110" s="27"/>
      <c r="SD110" s="27"/>
      <c r="SE110" s="27"/>
      <c r="SF110" s="27"/>
      <c r="SG110" s="27"/>
      <c r="SH110" s="27"/>
      <c r="SI110" s="27"/>
      <c r="SJ110" s="27"/>
      <c r="SK110" s="27"/>
      <c r="SL110" s="27"/>
      <c r="SM110" s="27"/>
      <c r="SN110" s="27"/>
      <c r="SO110" s="27"/>
      <c r="SP110" s="27"/>
      <c r="SQ110" s="27"/>
      <c r="SR110" s="27"/>
      <c r="SS110" s="27"/>
      <c r="ST110" s="27"/>
      <c r="SU110" s="27"/>
      <c r="SV110" s="27"/>
      <c r="SW110" s="27"/>
      <c r="SX110" s="27"/>
      <c r="SY110" s="27"/>
      <c r="SZ110" s="27"/>
      <c r="TA110" s="27"/>
      <c r="TB110" s="27"/>
      <c r="TC110" s="27"/>
      <c r="TD110" s="27"/>
      <c r="TE110" s="27"/>
      <c r="TF110" s="27"/>
      <c r="TG110" s="27"/>
      <c r="TH110" s="27"/>
      <c r="TI110" s="27"/>
      <c r="TJ110" s="27"/>
      <c r="TK110" s="27"/>
      <c r="TL110" s="27"/>
      <c r="TM110" s="27"/>
      <c r="TN110" s="27"/>
      <c r="TO110" s="27"/>
      <c r="TP110" s="27"/>
      <c r="TQ110" s="27"/>
    </row>
    <row r="111" spans="1:8" s="27" customFormat="1" ht="13">
      <c r="A111" s="24"/>
      <c r="B111" s="24"/>
      <c r="C111" s="61" t="s">
        <v>212</v>
      </c>
      <c r="D111" s="49">
        <f>+D114+D120+D132+D112</f>
        <v>68508800</v>
      </c>
      <c r="E111" s="49">
        <f>+E114+E120+E132+E112</f>
        <v>912478596</v>
      </c>
      <c r="F111" s="49">
        <f>+F114+F120+F132+F112</f>
        <v>122853017</v>
      </c>
      <c r="G111" s="49">
        <f t="shared" si="17"/>
        <v>1103840413</v>
      </c>
      <c r="H111" s="63"/>
    </row>
    <row r="112" spans="1:8" s="27" customFormat="1" ht="12">
      <c r="A112" s="24"/>
      <c r="B112" s="24"/>
      <c r="C112" s="60" t="s">
        <v>213</v>
      </c>
      <c r="D112" s="49">
        <f t="shared" si="20" ref="D112:F112">SUM(D113)</f>
        <v>0</v>
      </c>
      <c r="E112" s="49">
        <f t="shared" si="20"/>
        <v>0</v>
      </c>
      <c r="F112" s="49">
        <f t="shared" si="20"/>
        <v>0</v>
      </c>
      <c r="G112" s="49">
        <f t="shared" si="17"/>
        <v>0</v>
      </c>
      <c r="H112" s="63"/>
    </row>
    <row r="113" spans="1:8" s="27" customFormat="1" ht="12">
      <c r="A113" s="24" t="s">
        <v>214</v>
      </c>
      <c r="B113" s="24" t="s">
        <v>215</v>
      </c>
      <c r="C113" s="64" t="s">
        <v>216</v>
      </c>
      <c r="D113" s="49">
        <v>0</v>
      </c>
      <c r="E113" s="49">
        <v>0</v>
      </c>
      <c r="F113" s="49">
        <v>0</v>
      </c>
      <c r="G113" s="49">
        <f t="shared" si="17"/>
        <v>0</v>
      </c>
      <c r="H113" s="63"/>
    </row>
    <row r="114" spans="1:7" s="31" customFormat="1" ht="13">
      <c r="A114" s="44"/>
      <c r="B114" s="44"/>
      <c r="C114" s="65" t="s">
        <v>217</v>
      </c>
      <c r="D114" s="49">
        <f>SUM(D115:D119)</f>
        <v>0</v>
      </c>
      <c r="E114" s="49">
        <f>SUM(E115:E119)</f>
        <v>56068596</v>
      </c>
      <c r="F114" s="49">
        <f>SUM(F115:F119)</f>
        <v>18948597</v>
      </c>
      <c r="G114" s="49">
        <f t="shared" si="17"/>
        <v>75017193</v>
      </c>
    </row>
    <row r="115" spans="1:7" s="27" customFormat="1" ht="12">
      <c r="A115" s="24" t="s">
        <v>218</v>
      </c>
      <c r="B115" s="24" t="s">
        <v>219</v>
      </c>
      <c r="C115" s="64" t="s">
        <v>220</v>
      </c>
      <c r="D115" s="49">
        <v>0</v>
      </c>
      <c r="E115" s="49">
        <v>34915891</v>
      </c>
      <c r="F115" s="49">
        <v>11516005</v>
      </c>
      <c r="G115" s="49">
        <f t="shared" si="17"/>
        <v>46431896</v>
      </c>
    </row>
    <row r="116" spans="1:7" s="27" customFormat="1" ht="12">
      <c r="A116" s="24" t="s">
        <v>221</v>
      </c>
      <c r="B116" s="24" t="s">
        <v>222</v>
      </c>
      <c r="C116" s="64" t="s">
        <v>223</v>
      </c>
      <c r="D116" s="49">
        <v>0</v>
      </c>
      <c r="E116" s="49">
        <v>2679415</v>
      </c>
      <c r="F116" s="49">
        <v>1339707</v>
      </c>
      <c r="G116" s="49">
        <f t="shared" si="17"/>
        <v>4019122</v>
      </c>
    </row>
    <row r="117" spans="1:7" s="27" customFormat="1" ht="12">
      <c r="A117" s="24" t="s">
        <v>224</v>
      </c>
      <c r="B117" s="66" t="s">
        <v>225</v>
      </c>
      <c r="C117" s="64" t="s">
        <v>226</v>
      </c>
      <c r="D117" s="49">
        <v>0</v>
      </c>
      <c r="E117" s="49">
        <v>16950189</v>
      </c>
      <c r="F117" s="49">
        <v>5590534</v>
      </c>
      <c r="G117" s="49">
        <f t="shared" si="17"/>
        <v>22540723</v>
      </c>
    </row>
    <row r="118" spans="1:7" s="27" customFormat="1" ht="12">
      <c r="A118" s="24" t="s">
        <v>227</v>
      </c>
      <c r="B118" s="66" t="s">
        <v>228</v>
      </c>
      <c r="C118" s="64" t="s">
        <v>229</v>
      </c>
      <c r="D118" s="49">
        <v>0</v>
      </c>
      <c r="E118" s="49">
        <v>1523101</v>
      </c>
      <c r="F118" s="49">
        <v>502351</v>
      </c>
      <c r="G118" s="49">
        <f t="shared" si="17"/>
        <v>2025452</v>
      </c>
    </row>
    <row r="119" spans="1:7" s="27" customFormat="1" ht="12">
      <c r="A119" s="24" t="s">
        <v>230</v>
      </c>
      <c r="B119" s="66" t="s">
        <v>231</v>
      </c>
      <c r="C119" s="64" t="s">
        <v>232</v>
      </c>
      <c r="D119" s="49">
        <v>0</v>
      </c>
      <c r="E119" s="49">
        <v>0</v>
      </c>
      <c r="F119" s="49">
        <v>0</v>
      </c>
      <c r="G119" s="49">
        <f t="shared" si="17"/>
        <v>0</v>
      </c>
    </row>
    <row r="120" spans="1:7" s="31" customFormat="1" ht="13">
      <c r="A120" s="44"/>
      <c r="B120" s="44"/>
      <c r="C120" s="65" t="s">
        <v>233</v>
      </c>
      <c r="D120" s="49">
        <f>SUM(D121:D131)</f>
        <v>68508800</v>
      </c>
      <c r="E120" s="49">
        <f>SUM(E121:E131)</f>
        <v>856360000</v>
      </c>
      <c r="F120" s="49">
        <f>SUM(F121:F131)</f>
        <v>98947612</v>
      </c>
      <c r="G120" s="49">
        <f t="shared" si="17"/>
        <v>1023816412</v>
      </c>
    </row>
    <row r="121" spans="1:7" s="27" customFormat="1" ht="12">
      <c r="A121" s="66" t="s">
        <v>234</v>
      </c>
      <c r="B121" s="24" t="s">
        <v>235</v>
      </c>
      <c r="C121" s="64" t="s">
        <v>236</v>
      </c>
      <c r="D121" s="49">
        <v>68508800</v>
      </c>
      <c r="E121" s="49">
        <v>856360000</v>
      </c>
      <c r="F121" s="49"/>
      <c r="G121" s="26">
        <f t="shared" si="17"/>
        <v>924868800</v>
      </c>
    </row>
    <row r="122" spans="1:7" s="27" customFormat="1" ht="12">
      <c r="A122" s="66" t="s">
        <v>237</v>
      </c>
      <c r="B122" s="24" t="s">
        <v>238</v>
      </c>
      <c r="C122" s="64" t="s">
        <v>239</v>
      </c>
      <c r="D122" s="49">
        <v>0</v>
      </c>
      <c r="E122" s="49">
        <v>0</v>
      </c>
      <c r="F122" s="49">
        <v>9227039</v>
      </c>
      <c r="G122" s="26">
        <f t="shared" si="17"/>
        <v>9227039</v>
      </c>
    </row>
    <row r="123" spans="1:7" s="27" customFormat="1" ht="12">
      <c r="A123" s="66" t="s">
        <v>237</v>
      </c>
      <c r="B123" s="24" t="s">
        <v>240</v>
      </c>
      <c r="C123" s="64" t="s">
        <v>241</v>
      </c>
      <c r="D123" s="49">
        <v>0</v>
      </c>
      <c r="E123" s="49">
        <v>0</v>
      </c>
      <c r="F123" s="49">
        <v>6757129</v>
      </c>
      <c r="G123" s="26">
        <f t="shared" si="17"/>
        <v>6757129</v>
      </c>
    </row>
    <row r="124" spans="1:7" s="27" customFormat="1" ht="12">
      <c r="A124" s="66" t="s">
        <v>237</v>
      </c>
      <c r="B124" s="24" t="s">
        <v>242</v>
      </c>
      <c r="C124" s="64" t="s">
        <v>243</v>
      </c>
      <c r="D124" s="49">
        <v>0</v>
      </c>
      <c r="E124" s="49">
        <v>0</v>
      </c>
      <c r="F124" s="49">
        <v>4139581</v>
      </c>
      <c r="G124" s="26">
        <f t="shared" si="17"/>
        <v>4139581</v>
      </c>
    </row>
    <row r="125" spans="1:7" s="27" customFormat="1" ht="12">
      <c r="A125" s="66" t="s">
        <v>244</v>
      </c>
      <c r="B125" s="24" t="s">
        <v>245</v>
      </c>
      <c r="C125" s="64" t="s">
        <v>246</v>
      </c>
      <c r="D125" s="49">
        <v>0</v>
      </c>
      <c r="E125" s="49">
        <v>0</v>
      </c>
      <c r="F125" s="49">
        <v>0</v>
      </c>
      <c r="G125" s="26">
        <f t="shared" si="17"/>
        <v>0</v>
      </c>
    </row>
    <row r="126" spans="1:7" s="27" customFormat="1" ht="12">
      <c r="A126" s="66" t="s">
        <v>247</v>
      </c>
      <c r="B126" s="24">
        <v>8303434</v>
      </c>
      <c r="C126" s="64" t="s">
        <v>248</v>
      </c>
      <c r="D126" s="49">
        <v>0</v>
      </c>
      <c r="E126" s="49">
        <v>0</v>
      </c>
      <c r="F126" s="49">
        <v>3488417</v>
      </c>
      <c r="G126" s="26">
        <f t="shared" si="17"/>
        <v>3488417</v>
      </c>
    </row>
    <row r="127" spans="1:7" s="27" customFormat="1" ht="12">
      <c r="A127" s="66" t="s">
        <v>247</v>
      </c>
      <c r="B127" s="24">
        <v>8303435</v>
      </c>
      <c r="C127" s="64" t="s">
        <v>249</v>
      </c>
      <c r="D127" s="49">
        <v>0</v>
      </c>
      <c r="E127" s="49">
        <v>0</v>
      </c>
      <c r="F127" s="49">
        <v>18582488</v>
      </c>
      <c r="G127" s="26">
        <f t="shared" si="17"/>
        <v>18582488</v>
      </c>
    </row>
    <row r="128" spans="1:7" s="27" customFormat="1" ht="12">
      <c r="A128" s="66" t="s">
        <v>247</v>
      </c>
      <c r="B128" s="24">
        <v>8303436</v>
      </c>
      <c r="C128" s="64" t="s">
        <v>250</v>
      </c>
      <c r="D128" s="49">
        <v>0</v>
      </c>
      <c r="E128" s="49">
        <v>0</v>
      </c>
      <c r="F128" s="49">
        <v>17294621</v>
      </c>
      <c r="G128" s="26">
        <f t="shared" si="17"/>
        <v>17294621</v>
      </c>
    </row>
    <row r="129" spans="1:7" s="27" customFormat="1" ht="12">
      <c r="A129" s="66" t="s">
        <v>247</v>
      </c>
      <c r="B129" s="24">
        <v>8303437</v>
      </c>
      <c r="C129" s="64" t="s">
        <v>251</v>
      </c>
      <c r="D129" s="49">
        <v>0</v>
      </c>
      <c r="E129" s="49">
        <v>0</v>
      </c>
      <c r="F129" s="49">
        <v>21330084</v>
      </c>
      <c r="G129" s="26">
        <f t="shared" si="17"/>
        <v>21330084</v>
      </c>
    </row>
    <row r="130" spans="1:7" s="27" customFormat="1" ht="12">
      <c r="A130" s="66" t="s">
        <v>247</v>
      </c>
      <c r="B130" s="24">
        <v>8303438</v>
      </c>
      <c r="C130" s="64" t="s">
        <v>252</v>
      </c>
      <c r="D130" s="49">
        <v>0</v>
      </c>
      <c r="E130" s="49">
        <v>0</v>
      </c>
      <c r="F130" s="49">
        <v>18128253</v>
      </c>
      <c r="G130" s="26">
        <f t="shared" si="17"/>
        <v>18128253</v>
      </c>
    </row>
    <row r="131" spans="1:7" s="27" customFormat="1" ht="12">
      <c r="A131" s="66" t="s">
        <v>253</v>
      </c>
      <c r="B131" s="24" t="s">
        <v>254</v>
      </c>
      <c r="C131" s="64" t="s">
        <v>255</v>
      </c>
      <c r="D131" s="49">
        <v>0</v>
      </c>
      <c r="E131" s="49">
        <v>0</v>
      </c>
      <c r="F131" s="49">
        <v>0</v>
      </c>
      <c r="G131" s="26">
        <f t="shared" si="17"/>
        <v>0</v>
      </c>
    </row>
    <row r="132" spans="1:7" s="31" customFormat="1" ht="13">
      <c r="A132" s="24"/>
      <c r="B132" s="24"/>
      <c r="C132" s="65" t="s">
        <v>256</v>
      </c>
      <c r="D132" s="49">
        <f>SUM(D133:D139)</f>
        <v>0</v>
      </c>
      <c r="E132" s="49">
        <f>SUM(E133:E139)</f>
        <v>50000</v>
      </c>
      <c r="F132" s="49">
        <f>SUM(F133:F139)</f>
        <v>4956808</v>
      </c>
      <c r="G132" s="49">
        <f t="shared" si="17"/>
        <v>5006808</v>
      </c>
    </row>
    <row r="133" spans="1:7" s="31" customFormat="1" ht="12">
      <c r="A133" s="24" t="s">
        <v>257</v>
      </c>
      <c r="B133" s="24" t="s">
        <v>258</v>
      </c>
      <c r="C133" s="64" t="s">
        <v>259</v>
      </c>
      <c r="D133" s="49">
        <v>0</v>
      </c>
      <c r="E133" s="49">
        <v>0</v>
      </c>
      <c r="F133" s="49">
        <v>0</v>
      </c>
      <c r="G133" s="49">
        <f t="shared" si="21" ref="G133:G197">SUM(D133:F133)</f>
        <v>0</v>
      </c>
    </row>
    <row r="134" spans="1:7" s="31" customFormat="1" ht="12">
      <c r="A134" s="24" t="s">
        <v>214</v>
      </c>
      <c r="B134" s="24" t="s">
        <v>260</v>
      </c>
      <c r="C134" s="64" t="s">
        <v>261</v>
      </c>
      <c r="D134" s="49">
        <v>0</v>
      </c>
      <c r="E134" s="49">
        <v>0</v>
      </c>
      <c r="F134" s="49">
        <v>0</v>
      </c>
      <c r="G134" s="49">
        <f t="shared" si="21"/>
        <v>0</v>
      </c>
    </row>
    <row r="135" spans="1:7" s="31" customFormat="1" ht="12">
      <c r="A135" s="24" t="s">
        <v>262</v>
      </c>
      <c r="B135" s="24" t="s">
        <v>263</v>
      </c>
      <c r="C135" s="64" t="s">
        <v>264</v>
      </c>
      <c r="D135" s="49">
        <v>0</v>
      </c>
      <c r="E135" s="49">
        <v>0</v>
      </c>
      <c r="F135" s="49">
        <v>0</v>
      </c>
      <c r="G135" s="49">
        <f t="shared" si="21"/>
        <v>0</v>
      </c>
    </row>
    <row r="136" spans="1:7" s="31" customFormat="1" ht="12">
      <c r="A136" s="24" t="s">
        <v>265</v>
      </c>
      <c r="B136" s="24" t="s">
        <v>263</v>
      </c>
      <c r="C136" s="64" t="s">
        <v>264</v>
      </c>
      <c r="D136" s="49">
        <v>0</v>
      </c>
      <c r="E136" s="49">
        <v>0</v>
      </c>
      <c r="F136" s="49">
        <v>0</v>
      </c>
      <c r="G136" s="49">
        <f t="shared" si="21"/>
        <v>0</v>
      </c>
    </row>
    <row r="137" spans="1:7" s="27" customFormat="1" ht="12">
      <c r="A137" s="24" t="s">
        <v>266</v>
      </c>
      <c r="B137" s="24" t="s">
        <v>267</v>
      </c>
      <c r="C137" s="64" t="s">
        <v>268</v>
      </c>
      <c r="D137" s="49">
        <v>0</v>
      </c>
      <c r="E137" s="49">
        <v>0</v>
      </c>
      <c r="F137" s="49">
        <v>4956808</v>
      </c>
      <c r="G137" s="26">
        <f t="shared" si="21"/>
        <v>4956808</v>
      </c>
    </row>
    <row r="138" spans="1:7" s="27" customFormat="1" ht="12">
      <c r="A138" s="24" t="s">
        <v>269</v>
      </c>
      <c r="B138" s="24" t="s">
        <v>270</v>
      </c>
      <c r="C138" s="64" t="s">
        <v>271</v>
      </c>
      <c r="D138" s="49">
        <v>0</v>
      </c>
      <c r="E138" s="49">
        <v>0</v>
      </c>
      <c r="F138" s="49">
        <v>0</v>
      </c>
      <c r="G138" s="26">
        <f t="shared" si="21"/>
        <v>0</v>
      </c>
    </row>
    <row r="139" spans="1:7" s="27" customFormat="1" ht="12">
      <c r="A139" s="24" t="s">
        <v>272</v>
      </c>
      <c r="B139" s="24" t="s">
        <v>273</v>
      </c>
      <c r="C139" s="64" t="s">
        <v>274</v>
      </c>
      <c r="D139" s="49">
        <v>0</v>
      </c>
      <c r="E139" s="49">
        <v>50000</v>
      </c>
      <c r="F139" s="49"/>
      <c r="G139" s="26">
        <f t="shared" si="21"/>
        <v>50000</v>
      </c>
    </row>
    <row r="140" spans="1:7" s="31" customFormat="1" ht="13">
      <c r="A140" s="24"/>
      <c r="B140" s="24"/>
      <c r="C140" s="61" t="s">
        <v>275</v>
      </c>
      <c r="D140" s="49">
        <f>SUM(D141:D151)</f>
        <v>0</v>
      </c>
      <c r="E140" s="49">
        <f>SUM(E141:E151)</f>
        <v>12552672</v>
      </c>
      <c r="F140" s="49">
        <f>SUM(F141:F151)</f>
        <v>0</v>
      </c>
      <c r="G140" s="49">
        <f t="shared" si="21"/>
        <v>12552672</v>
      </c>
    </row>
    <row r="141" spans="1:7" s="27" customFormat="1" ht="12">
      <c r="A141" s="24" t="s">
        <v>276</v>
      </c>
      <c r="B141" s="24">
        <v>8306101</v>
      </c>
      <c r="C141" s="64" t="s">
        <v>277</v>
      </c>
      <c r="D141" s="26">
        <v>0</v>
      </c>
      <c r="E141" s="26">
        <v>0</v>
      </c>
      <c r="F141" s="26">
        <v>0</v>
      </c>
      <c r="G141" s="26">
        <f t="shared" si="21"/>
        <v>0</v>
      </c>
    </row>
    <row r="142" spans="1:7" s="27" customFormat="1" ht="12">
      <c r="A142" s="24" t="s">
        <v>278</v>
      </c>
      <c r="B142" s="24" t="s">
        <v>279</v>
      </c>
      <c r="C142" s="64" t="s">
        <v>280</v>
      </c>
      <c r="D142" s="26"/>
      <c r="E142" s="26"/>
      <c r="F142" s="26"/>
      <c r="G142" s="26">
        <f t="shared" si="21"/>
        <v>0</v>
      </c>
    </row>
    <row r="143" spans="1:7" s="27" customFormat="1" ht="12">
      <c r="A143" s="24" t="s">
        <v>281</v>
      </c>
      <c r="B143" s="24">
        <v>8306117</v>
      </c>
      <c r="C143" s="64" t="s">
        <v>282</v>
      </c>
      <c r="D143" s="26">
        <v>0</v>
      </c>
      <c r="E143" s="26">
        <v>0</v>
      </c>
      <c r="F143" s="26">
        <v>0</v>
      </c>
      <c r="G143" s="26">
        <f t="shared" si="21"/>
        <v>0</v>
      </c>
    </row>
    <row r="144" spans="1:7" s="27" customFormat="1" ht="12">
      <c r="A144" s="24" t="s">
        <v>283</v>
      </c>
      <c r="B144" s="24">
        <v>8306118</v>
      </c>
      <c r="C144" s="64" t="s">
        <v>284</v>
      </c>
      <c r="D144" s="26">
        <v>0</v>
      </c>
      <c r="E144" s="26">
        <v>12552672</v>
      </c>
      <c r="F144" s="26"/>
      <c r="G144" s="26">
        <f t="shared" si="21"/>
        <v>12552672</v>
      </c>
    </row>
    <row r="145" spans="1:7" s="27" customFormat="1" ht="12">
      <c r="A145" s="24" t="s">
        <v>285</v>
      </c>
      <c r="B145" s="24" t="s">
        <v>286</v>
      </c>
      <c r="C145" s="64" t="s">
        <v>287</v>
      </c>
      <c r="D145" s="26">
        <v>0</v>
      </c>
      <c r="E145" s="26">
        <v>0</v>
      </c>
      <c r="F145" s="26">
        <v>0</v>
      </c>
      <c r="G145" s="26">
        <f t="shared" si="21"/>
        <v>0</v>
      </c>
    </row>
    <row r="146" spans="1:7" s="27" customFormat="1" ht="12">
      <c r="A146" s="24" t="s">
        <v>288</v>
      </c>
      <c r="B146" s="24" t="s">
        <v>289</v>
      </c>
      <c r="C146" s="64" t="s">
        <v>290</v>
      </c>
      <c r="D146" s="26">
        <v>0</v>
      </c>
      <c r="E146" s="26">
        <v>0</v>
      </c>
      <c r="F146" s="26">
        <v>0</v>
      </c>
      <c r="G146" s="26">
        <f t="shared" si="21"/>
        <v>0</v>
      </c>
    </row>
    <row r="147" spans="1:7" s="27" customFormat="1" ht="12">
      <c r="A147" s="24" t="s">
        <v>276</v>
      </c>
      <c r="B147" s="24" t="s">
        <v>291</v>
      </c>
      <c r="C147" s="64" t="s">
        <v>292</v>
      </c>
      <c r="D147" s="26">
        <v>0</v>
      </c>
      <c r="E147" s="26">
        <v>0</v>
      </c>
      <c r="F147" s="26">
        <v>0</v>
      </c>
      <c r="G147" s="26">
        <f t="shared" si="21"/>
        <v>0</v>
      </c>
    </row>
    <row r="148" spans="1:7" s="27" customFormat="1" ht="24">
      <c r="A148" s="24" t="s">
        <v>293</v>
      </c>
      <c r="B148" s="24" t="s">
        <v>294</v>
      </c>
      <c r="C148" s="67" t="s">
        <v>295</v>
      </c>
      <c r="D148" s="26">
        <v>0</v>
      </c>
      <c r="E148" s="26">
        <v>0</v>
      </c>
      <c r="F148" s="26">
        <v>0</v>
      </c>
      <c r="G148" s="26">
        <f t="shared" si="21"/>
        <v>0</v>
      </c>
    </row>
    <row r="149" spans="1:7" s="27" customFormat="1" ht="12">
      <c r="A149" s="24" t="s">
        <v>296</v>
      </c>
      <c r="B149" s="24" t="s">
        <v>297</v>
      </c>
      <c r="C149" s="64" t="s">
        <v>298</v>
      </c>
      <c r="D149" s="26">
        <v>0</v>
      </c>
      <c r="E149" s="26">
        <v>0</v>
      </c>
      <c r="F149" s="26">
        <v>0</v>
      </c>
      <c r="G149" s="26">
        <f t="shared" si="21"/>
        <v>0</v>
      </c>
    </row>
    <row r="150" spans="1:7" s="27" customFormat="1" ht="12">
      <c r="A150" s="24" t="s">
        <v>299</v>
      </c>
      <c r="B150" s="24">
        <v>8306147</v>
      </c>
      <c r="C150" s="64" t="s">
        <v>300</v>
      </c>
      <c r="D150" s="26">
        <v>0</v>
      </c>
      <c r="E150" s="26">
        <v>0</v>
      </c>
      <c r="F150" s="26">
        <v>0</v>
      </c>
      <c r="G150" s="26">
        <f t="shared" si="21"/>
        <v>0</v>
      </c>
    </row>
    <row r="151" spans="1:7" s="27" customFormat="1" ht="24">
      <c r="A151" s="24" t="s">
        <v>301</v>
      </c>
      <c r="B151" s="24" t="s">
        <v>302</v>
      </c>
      <c r="C151" s="67" t="s">
        <v>303</v>
      </c>
      <c r="D151" s="26">
        <v>0</v>
      </c>
      <c r="E151" s="26">
        <v>0</v>
      </c>
      <c r="F151" s="26">
        <v>0</v>
      </c>
      <c r="G151" s="26">
        <f t="shared" si="21"/>
        <v>0</v>
      </c>
    </row>
    <row r="152" spans="1:7" s="27" customFormat="1" ht="12">
      <c r="A152" s="24" t="s">
        <v>304</v>
      </c>
      <c r="B152" s="24">
        <v>8306149</v>
      </c>
      <c r="C152" s="64" t="s">
        <v>305</v>
      </c>
      <c r="D152" s="26"/>
      <c r="E152" s="26"/>
      <c r="F152" s="26"/>
      <c r="G152" s="26">
        <f t="shared" si="21"/>
        <v>0</v>
      </c>
    </row>
    <row r="153" spans="1:7" s="27" customFormat="1" ht="12">
      <c r="A153" s="24"/>
      <c r="B153" s="24"/>
      <c r="C153" s="64" t="s">
        <v>306</v>
      </c>
      <c r="D153" s="26"/>
      <c r="E153" s="26"/>
      <c r="F153" s="26"/>
      <c r="G153" s="26">
        <f t="shared" si="21"/>
        <v>0</v>
      </c>
    </row>
    <row r="154" spans="1:7" s="27" customFormat="1" ht="12">
      <c r="A154" s="24" t="s">
        <v>307</v>
      </c>
      <c r="B154" s="24" t="s">
        <v>308</v>
      </c>
      <c r="C154" s="64" t="s">
        <v>309</v>
      </c>
      <c r="D154" s="26"/>
      <c r="E154" s="26"/>
      <c r="F154" s="26"/>
      <c r="G154" s="26">
        <f t="shared" si="21"/>
        <v>0</v>
      </c>
    </row>
    <row r="155" spans="1:7" s="27" customFormat="1" ht="12">
      <c r="A155" s="24" t="s">
        <v>310</v>
      </c>
      <c r="B155" s="24" t="s">
        <v>311</v>
      </c>
      <c r="C155" s="64" t="s">
        <v>312</v>
      </c>
      <c r="D155" s="26"/>
      <c r="E155" s="26"/>
      <c r="F155" s="26"/>
      <c r="G155" s="26">
        <f t="shared" si="21"/>
        <v>0</v>
      </c>
    </row>
    <row r="156" spans="1:7" s="31" customFormat="1" ht="13">
      <c r="A156" s="24"/>
      <c r="B156" s="24"/>
      <c r="C156" s="61" t="s">
        <v>313</v>
      </c>
      <c r="D156" s="49">
        <f>SUM(D157:D160)</f>
        <v>0</v>
      </c>
      <c r="E156" s="49">
        <f>SUM(E157:E160)</f>
        <v>163183825</v>
      </c>
      <c r="F156" s="49">
        <f>SUM(F157:F160)</f>
        <v>2208236</v>
      </c>
      <c r="G156" s="49">
        <f t="shared" si="21"/>
        <v>165392061</v>
      </c>
    </row>
    <row r="157" spans="1:7" s="31" customFormat="1" ht="12">
      <c r="A157" s="24" t="s">
        <v>314</v>
      </c>
      <c r="B157" s="24" t="s">
        <v>315</v>
      </c>
      <c r="C157" s="64" t="s">
        <v>316</v>
      </c>
      <c r="D157" s="26">
        <v>0</v>
      </c>
      <c r="E157" s="26">
        <v>0</v>
      </c>
      <c r="F157" s="26">
        <v>0</v>
      </c>
      <c r="G157" s="49">
        <f t="shared" si="21"/>
        <v>0</v>
      </c>
    </row>
    <row r="158" spans="1:7" s="31" customFormat="1" ht="12">
      <c r="A158" s="24" t="s">
        <v>317</v>
      </c>
      <c r="B158" s="24" t="s">
        <v>318</v>
      </c>
      <c r="C158" s="64" t="s">
        <v>319</v>
      </c>
      <c r="D158" s="26"/>
      <c r="E158" s="26"/>
      <c r="F158" s="26">
        <v>2208236</v>
      </c>
      <c r="G158" s="49"/>
    </row>
    <row r="159" spans="1:7" s="27" customFormat="1" ht="12">
      <c r="A159" s="24" t="s">
        <v>320</v>
      </c>
      <c r="B159" s="24" t="s">
        <v>321</v>
      </c>
      <c r="C159" s="64" t="s">
        <v>322</v>
      </c>
      <c r="D159" s="26">
        <v>0</v>
      </c>
      <c r="E159" s="26">
        <v>163183825</v>
      </c>
      <c r="F159" s="26"/>
      <c r="G159" s="26">
        <f t="shared" si="21"/>
        <v>163183825</v>
      </c>
    </row>
    <row r="160" spans="1:7" s="27" customFormat="1" ht="12">
      <c r="A160" s="24" t="s">
        <v>323</v>
      </c>
      <c r="B160" s="24" t="s">
        <v>324</v>
      </c>
      <c r="C160" s="64" t="s">
        <v>325</v>
      </c>
      <c r="D160" s="26">
        <v>0</v>
      </c>
      <c r="E160" s="26">
        <v>0</v>
      </c>
      <c r="F160" s="26">
        <v>0</v>
      </c>
      <c r="G160" s="26">
        <f t="shared" si="21"/>
        <v>0</v>
      </c>
    </row>
    <row r="161" spans="1:7" s="27" customFormat="1" ht="13">
      <c r="A161" s="24"/>
      <c r="B161" s="24"/>
      <c r="C161" s="65" t="s">
        <v>326</v>
      </c>
      <c r="D161" s="49">
        <f>SUM(D162:D165)</f>
        <v>0</v>
      </c>
      <c r="E161" s="49">
        <f>SUM(E162:E165)</f>
        <v>0</v>
      </c>
      <c r="F161" s="49">
        <f>SUM(F162:F165)</f>
        <v>0</v>
      </c>
      <c r="G161" s="49">
        <f t="shared" si="21"/>
        <v>0</v>
      </c>
    </row>
    <row r="162" spans="1:7" s="27" customFormat="1" ht="12">
      <c r="A162" s="24" t="s">
        <v>327</v>
      </c>
      <c r="B162" s="24" t="s">
        <v>328</v>
      </c>
      <c r="C162" s="64" t="s">
        <v>329</v>
      </c>
      <c r="D162" s="26">
        <v>0</v>
      </c>
      <c r="E162" s="26">
        <v>0</v>
      </c>
      <c r="F162" s="26">
        <v>0</v>
      </c>
      <c r="G162" s="26">
        <f t="shared" si="21"/>
        <v>0</v>
      </c>
    </row>
    <row r="163" spans="1:7" s="27" customFormat="1" ht="12">
      <c r="A163" s="24" t="s">
        <v>330</v>
      </c>
      <c r="B163" s="24" t="s">
        <v>331</v>
      </c>
      <c r="C163" s="64" t="s">
        <v>332</v>
      </c>
      <c r="D163" s="26">
        <v>0</v>
      </c>
      <c r="E163" s="26">
        <v>0</v>
      </c>
      <c r="F163" s="26">
        <v>0</v>
      </c>
      <c r="G163" s="26">
        <f t="shared" si="21"/>
        <v>0</v>
      </c>
    </row>
    <row r="164" spans="1:7" s="27" customFormat="1" ht="12">
      <c r="A164" s="24" t="s">
        <v>333</v>
      </c>
      <c r="B164" s="24" t="s">
        <v>334</v>
      </c>
      <c r="C164" s="64" t="s">
        <v>335</v>
      </c>
      <c r="D164" s="26">
        <v>0</v>
      </c>
      <c r="E164" s="26">
        <v>0</v>
      </c>
      <c r="F164" s="26">
        <v>0</v>
      </c>
      <c r="G164" s="26">
        <f t="shared" si="21"/>
        <v>0</v>
      </c>
    </row>
    <row r="165" spans="1:7" s="27" customFormat="1" ht="12">
      <c r="A165" s="24" t="s">
        <v>336</v>
      </c>
      <c r="B165" s="24" t="s">
        <v>337</v>
      </c>
      <c r="C165" s="64" t="s">
        <v>338</v>
      </c>
      <c r="D165" s="26">
        <v>0</v>
      </c>
      <c r="E165" s="26">
        <v>0</v>
      </c>
      <c r="F165" s="26">
        <v>0</v>
      </c>
      <c r="G165" s="26">
        <f t="shared" si="21"/>
        <v>0</v>
      </c>
    </row>
    <row r="166" spans="1:7" s="27" customFormat="1" ht="13">
      <c r="A166" s="24"/>
      <c r="B166" s="24"/>
      <c r="C166" s="65" t="s">
        <v>339</v>
      </c>
      <c r="D166" s="68">
        <f>SUM(D167:D176)</f>
        <v>0</v>
      </c>
      <c r="E166" s="68">
        <f>SUM(E167:E176)</f>
        <v>0</v>
      </c>
      <c r="F166" s="68">
        <f>SUM(F167:F176)</f>
        <v>0</v>
      </c>
      <c r="G166" s="26">
        <f t="shared" si="21"/>
        <v>0</v>
      </c>
    </row>
    <row r="167" spans="1:7" s="27" customFormat="1" ht="12">
      <c r="A167" s="24" t="s">
        <v>340</v>
      </c>
      <c r="B167" s="24" t="s">
        <v>341</v>
      </c>
      <c r="C167" s="64" t="s">
        <v>342</v>
      </c>
      <c r="D167" s="26">
        <v>0</v>
      </c>
      <c r="E167" s="26">
        <v>0</v>
      </c>
      <c r="F167" s="26">
        <v>0</v>
      </c>
      <c r="G167" s="26">
        <f t="shared" si="21"/>
        <v>0</v>
      </c>
    </row>
    <row r="168" spans="1:7" s="27" customFormat="1" ht="12">
      <c r="A168" s="24" t="s">
        <v>343</v>
      </c>
      <c r="B168" s="24">
        <v>8315222</v>
      </c>
      <c r="C168" s="64" t="s">
        <v>344</v>
      </c>
      <c r="D168" s="26">
        <v>0</v>
      </c>
      <c r="E168" s="26">
        <v>0</v>
      </c>
      <c r="F168" s="26">
        <v>0</v>
      </c>
      <c r="G168" s="26">
        <f t="shared" si="21"/>
        <v>0</v>
      </c>
    </row>
    <row r="169" spans="1:7" s="27" customFormat="1" ht="12">
      <c r="A169" s="24" t="s">
        <v>345</v>
      </c>
      <c r="B169" s="24">
        <v>8315223</v>
      </c>
      <c r="C169" s="64" t="s">
        <v>346</v>
      </c>
      <c r="D169" s="26">
        <v>0</v>
      </c>
      <c r="E169" s="26">
        <v>0</v>
      </c>
      <c r="F169" s="26">
        <v>0</v>
      </c>
      <c r="G169" s="26">
        <f t="shared" si="21"/>
        <v>0</v>
      </c>
    </row>
    <row r="170" spans="1:7" s="27" customFormat="1" ht="12">
      <c r="A170" s="24" t="s">
        <v>347</v>
      </c>
      <c r="B170" s="24">
        <v>8315224</v>
      </c>
      <c r="C170" s="64" t="s">
        <v>348</v>
      </c>
      <c r="D170" s="26">
        <v>0</v>
      </c>
      <c r="E170" s="26">
        <v>0</v>
      </c>
      <c r="F170" s="26">
        <v>0</v>
      </c>
      <c r="G170" s="26">
        <f t="shared" si="21"/>
        <v>0</v>
      </c>
    </row>
    <row r="171" spans="1:7" s="27" customFormat="1" ht="12">
      <c r="A171" s="24" t="s">
        <v>349</v>
      </c>
      <c r="B171" s="24">
        <v>8315225</v>
      </c>
      <c r="C171" s="64" t="s">
        <v>350</v>
      </c>
      <c r="D171" s="26">
        <v>0</v>
      </c>
      <c r="E171" s="26">
        <v>0</v>
      </c>
      <c r="F171" s="26">
        <v>0</v>
      </c>
      <c r="G171" s="26">
        <f t="shared" si="21"/>
        <v>0</v>
      </c>
    </row>
    <row r="172" spans="1:7" s="27" customFormat="1" ht="12">
      <c r="A172" s="24" t="s">
        <v>351</v>
      </c>
      <c r="B172" s="24">
        <v>8315226</v>
      </c>
      <c r="C172" s="64" t="s">
        <v>352</v>
      </c>
      <c r="D172" s="26">
        <v>0</v>
      </c>
      <c r="E172" s="26">
        <v>0</v>
      </c>
      <c r="F172" s="26">
        <v>0</v>
      </c>
      <c r="G172" s="26">
        <f t="shared" si="21"/>
        <v>0</v>
      </c>
    </row>
    <row r="173" spans="1:7" s="27" customFormat="1" ht="12">
      <c r="A173" s="24" t="s">
        <v>353</v>
      </c>
      <c r="B173" s="24">
        <v>8315227</v>
      </c>
      <c r="C173" s="64" t="s">
        <v>354</v>
      </c>
      <c r="D173" s="26">
        <v>0</v>
      </c>
      <c r="E173" s="26">
        <v>0</v>
      </c>
      <c r="F173" s="26">
        <v>0</v>
      </c>
      <c r="G173" s="26">
        <f t="shared" si="21"/>
        <v>0</v>
      </c>
    </row>
    <row r="174" spans="1:7" s="27" customFormat="1" ht="12">
      <c r="A174" s="24" t="s">
        <v>355</v>
      </c>
      <c r="B174" s="24">
        <v>8315228</v>
      </c>
      <c r="C174" s="64" t="s">
        <v>356</v>
      </c>
      <c r="D174" s="26">
        <v>0</v>
      </c>
      <c r="E174" s="26">
        <v>0</v>
      </c>
      <c r="F174" s="26">
        <v>0</v>
      </c>
      <c r="G174" s="26">
        <f t="shared" si="21"/>
        <v>0</v>
      </c>
    </row>
    <row r="175" spans="1:7" s="27" customFormat="1" ht="12">
      <c r="A175" s="24" t="s">
        <v>357</v>
      </c>
      <c r="B175" s="24">
        <v>8315229</v>
      </c>
      <c r="C175" s="64" t="s">
        <v>358</v>
      </c>
      <c r="D175" s="26">
        <v>0</v>
      </c>
      <c r="E175" s="26">
        <v>0</v>
      </c>
      <c r="F175" s="26">
        <v>0</v>
      </c>
      <c r="G175" s="26">
        <f t="shared" si="21"/>
        <v>0</v>
      </c>
    </row>
    <row r="176" spans="1:7" s="27" customFormat="1" ht="12">
      <c r="A176" s="24" t="s">
        <v>359</v>
      </c>
      <c r="B176" s="24">
        <v>8315230</v>
      </c>
      <c r="C176" s="64" t="s">
        <v>360</v>
      </c>
      <c r="D176" s="26">
        <v>0</v>
      </c>
      <c r="E176" s="26">
        <v>0</v>
      </c>
      <c r="F176" s="26">
        <v>0</v>
      </c>
      <c r="G176" s="26">
        <f t="shared" si="21"/>
        <v>0</v>
      </c>
    </row>
    <row r="177" spans="1:7" s="27" customFormat="1" ht="13">
      <c r="A177" s="24"/>
      <c r="B177" s="24"/>
      <c r="C177" s="65" t="s">
        <v>361</v>
      </c>
      <c r="D177" s="49">
        <f t="shared" si="22" ref="D177:F177">SUM(D178)</f>
        <v>0</v>
      </c>
      <c r="E177" s="49">
        <f t="shared" si="22"/>
        <v>0</v>
      </c>
      <c r="F177" s="49">
        <f t="shared" si="22"/>
        <v>0</v>
      </c>
      <c r="G177" s="49">
        <f t="shared" si="21"/>
        <v>0</v>
      </c>
    </row>
    <row r="178" spans="1:7" s="27" customFormat="1" ht="12">
      <c r="A178" s="24" t="s">
        <v>362</v>
      </c>
      <c r="B178" s="24">
        <v>8324115</v>
      </c>
      <c r="C178" s="64" t="s">
        <v>363</v>
      </c>
      <c r="D178" s="26">
        <v>0</v>
      </c>
      <c r="E178" s="26">
        <v>0</v>
      </c>
      <c r="F178" s="26">
        <v>0</v>
      </c>
      <c r="G178" s="26">
        <f t="shared" si="21"/>
        <v>0</v>
      </c>
    </row>
    <row r="179" spans="1:7" s="27" customFormat="1" ht="13">
      <c r="A179" s="24"/>
      <c r="B179" s="24"/>
      <c r="C179" s="65" t="s">
        <v>364</v>
      </c>
      <c r="D179" s="49">
        <f>SUM(D180:D188)</f>
        <v>0</v>
      </c>
      <c r="E179" s="49">
        <f>SUM(E180:E188)</f>
        <v>0</v>
      </c>
      <c r="F179" s="49">
        <f>SUM(F180:F188)</f>
        <v>0</v>
      </c>
      <c r="G179" s="26">
        <f t="shared" si="21"/>
        <v>0</v>
      </c>
    </row>
    <row r="180" spans="1:7" s="27" customFormat="1" ht="12">
      <c r="A180" s="24" t="s">
        <v>365</v>
      </c>
      <c r="B180" s="24">
        <v>8322114</v>
      </c>
      <c r="C180" s="64" t="s">
        <v>366</v>
      </c>
      <c r="D180" s="26">
        <v>0</v>
      </c>
      <c r="E180" s="26">
        <v>0</v>
      </c>
      <c r="F180" s="26">
        <v>0</v>
      </c>
      <c r="G180" s="26">
        <f t="shared" si="21"/>
        <v>0</v>
      </c>
    </row>
    <row r="181" spans="1:7" s="27" customFormat="1" ht="12">
      <c r="A181" s="24" t="s">
        <v>367</v>
      </c>
      <c r="B181" s="24">
        <v>8322115</v>
      </c>
      <c r="C181" s="64" t="s">
        <v>368</v>
      </c>
      <c r="D181" s="26">
        <v>0</v>
      </c>
      <c r="E181" s="26">
        <v>0</v>
      </c>
      <c r="F181" s="26">
        <v>0</v>
      </c>
      <c r="G181" s="26">
        <f t="shared" si="21"/>
        <v>0</v>
      </c>
    </row>
    <row r="182" spans="1:7" s="27" customFormat="1" ht="12">
      <c r="A182" s="24" t="s">
        <v>369</v>
      </c>
      <c r="B182" s="24">
        <v>8322116</v>
      </c>
      <c r="C182" s="64" t="s">
        <v>370</v>
      </c>
      <c r="D182" s="26">
        <v>0</v>
      </c>
      <c r="E182" s="26">
        <v>0</v>
      </c>
      <c r="F182" s="26">
        <v>0</v>
      </c>
      <c r="G182" s="26">
        <f t="shared" si="21"/>
        <v>0</v>
      </c>
    </row>
    <row r="183" spans="1:7" s="27" customFormat="1" ht="12">
      <c r="A183" s="24" t="s">
        <v>371</v>
      </c>
      <c r="B183" s="24">
        <v>8322117</v>
      </c>
      <c r="C183" s="64" t="s">
        <v>372</v>
      </c>
      <c r="D183" s="26">
        <v>0</v>
      </c>
      <c r="E183" s="26">
        <v>0</v>
      </c>
      <c r="F183" s="26">
        <v>0</v>
      </c>
      <c r="G183" s="26">
        <f t="shared" si="21"/>
        <v>0</v>
      </c>
    </row>
    <row r="184" spans="1:7" s="27" customFormat="1" ht="12">
      <c r="A184" s="24" t="s">
        <v>373</v>
      </c>
      <c r="B184" s="24">
        <v>8322122</v>
      </c>
      <c r="C184" s="64" t="s">
        <v>374</v>
      </c>
      <c r="D184" s="26">
        <v>0</v>
      </c>
      <c r="E184" s="26">
        <v>0</v>
      </c>
      <c r="F184" s="26">
        <v>0</v>
      </c>
      <c r="G184" s="26">
        <f t="shared" si="21"/>
        <v>0</v>
      </c>
    </row>
    <row r="185" spans="1:7" s="27" customFormat="1" ht="12">
      <c r="A185" s="24" t="s">
        <v>375</v>
      </c>
      <c r="B185" s="24">
        <v>8322123</v>
      </c>
      <c r="C185" s="64" t="s">
        <v>376</v>
      </c>
      <c r="D185" s="26">
        <v>0</v>
      </c>
      <c r="E185" s="26">
        <v>0</v>
      </c>
      <c r="F185" s="26">
        <v>0</v>
      </c>
      <c r="G185" s="26">
        <f t="shared" si="21"/>
        <v>0</v>
      </c>
    </row>
    <row r="186" spans="1:7" s="27" customFormat="1" ht="12">
      <c r="A186" s="24" t="s">
        <v>377</v>
      </c>
      <c r="B186" s="24">
        <v>8322125</v>
      </c>
      <c r="C186" s="64" t="s">
        <v>378</v>
      </c>
      <c r="D186" s="26">
        <v>0</v>
      </c>
      <c r="E186" s="26">
        <v>0</v>
      </c>
      <c r="F186" s="26">
        <v>0</v>
      </c>
      <c r="G186" s="26">
        <f t="shared" si="21"/>
        <v>0</v>
      </c>
    </row>
    <row r="187" spans="1:7" s="27" customFormat="1" ht="12">
      <c r="A187" s="24" t="s">
        <v>379</v>
      </c>
      <c r="B187" s="24">
        <v>8322126</v>
      </c>
      <c r="C187" s="64" t="s">
        <v>380</v>
      </c>
      <c r="D187" s="26">
        <v>0</v>
      </c>
      <c r="E187" s="26">
        <v>0</v>
      </c>
      <c r="F187" s="26">
        <v>0</v>
      </c>
      <c r="G187" s="26">
        <f t="shared" si="21"/>
        <v>0</v>
      </c>
    </row>
    <row r="188" spans="1:7" s="27" customFormat="1" ht="12">
      <c r="A188" s="24" t="s">
        <v>381</v>
      </c>
      <c r="B188" s="24">
        <v>8322127</v>
      </c>
      <c r="C188" s="64" t="s">
        <v>382</v>
      </c>
      <c r="D188" s="26">
        <v>0</v>
      </c>
      <c r="E188" s="26">
        <v>0</v>
      </c>
      <c r="F188" s="26">
        <v>0</v>
      </c>
      <c r="G188" s="26">
        <f t="shared" si="21"/>
        <v>0</v>
      </c>
    </row>
    <row r="189" spans="1:7" s="27" customFormat="1" ht="13">
      <c r="A189" s="24"/>
      <c r="B189" s="24"/>
      <c r="C189" s="65" t="s">
        <v>383</v>
      </c>
      <c r="D189" s="49">
        <f>SUM(D190:D191)</f>
        <v>0</v>
      </c>
      <c r="E189" s="49">
        <f>SUM(E190:E191)</f>
        <v>0</v>
      </c>
      <c r="F189" s="49">
        <f>SUM(F190:F191)</f>
        <v>0</v>
      </c>
      <c r="G189" s="49">
        <f t="shared" si="21"/>
        <v>0</v>
      </c>
    </row>
    <row r="190" spans="1:7" s="27" customFormat="1" ht="12">
      <c r="A190" s="24" t="s">
        <v>384</v>
      </c>
      <c r="B190" s="24" t="s">
        <v>385</v>
      </c>
      <c r="C190" s="64" t="s">
        <v>386</v>
      </c>
      <c r="D190" s="26">
        <v>0</v>
      </c>
      <c r="E190" s="26">
        <v>0</v>
      </c>
      <c r="F190" s="26">
        <v>0</v>
      </c>
      <c r="G190" s="26">
        <f t="shared" si="21"/>
        <v>0</v>
      </c>
    </row>
    <row r="191" spans="1:7" s="27" customFormat="1" ht="12">
      <c r="A191" s="24" t="s">
        <v>387</v>
      </c>
      <c r="B191" s="24" t="s">
        <v>388</v>
      </c>
      <c r="C191" s="64" t="s">
        <v>389</v>
      </c>
      <c r="D191" s="26">
        <v>0</v>
      </c>
      <c r="E191" s="26">
        <v>0</v>
      </c>
      <c r="F191" s="26">
        <v>0</v>
      </c>
      <c r="G191" s="26">
        <f t="shared" si="21"/>
        <v>0</v>
      </c>
    </row>
    <row r="192" spans="1:7" s="27" customFormat="1" ht="13">
      <c r="A192" s="24"/>
      <c r="B192" s="24"/>
      <c r="C192" s="65" t="s">
        <v>390</v>
      </c>
      <c r="D192" s="49">
        <f>SUM(D193:D197)</f>
        <v>0</v>
      </c>
      <c r="E192" s="49">
        <f>SUM(E193:E197)</f>
        <v>0</v>
      </c>
      <c r="F192" s="49">
        <f>SUM(F193:F197)</f>
        <v>0</v>
      </c>
      <c r="G192" s="49">
        <f t="shared" si="21"/>
        <v>0</v>
      </c>
    </row>
    <row r="193" spans="1:7" s="27" customFormat="1" ht="12">
      <c r="A193" s="24" t="s">
        <v>391</v>
      </c>
      <c r="B193" s="24" t="s">
        <v>392</v>
      </c>
      <c r="C193" s="64" t="s">
        <v>393</v>
      </c>
      <c r="D193" s="26">
        <v>0</v>
      </c>
      <c r="E193" s="26">
        <v>0</v>
      </c>
      <c r="F193" s="26">
        <v>0</v>
      </c>
      <c r="G193" s="26">
        <f t="shared" si="21"/>
        <v>0</v>
      </c>
    </row>
    <row r="194" spans="1:7" s="27" customFormat="1" ht="12">
      <c r="A194" s="24" t="s">
        <v>394</v>
      </c>
      <c r="B194" s="24" t="s">
        <v>395</v>
      </c>
      <c r="C194" s="64" t="s">
        <v>396</v>
      </c>
      <c r="D194" s="26">
        <v>0</v>
      </c>
      <c r="E194" s="26">
        <v>0</v>
      </c>
      <c r="F194" s="26">
        <v>0</v>
      </c>
      <c r="G194" s="26">
        <f t="shared" si="21"/>
        <v>0</v>
      </c>
    </row>
    <row r="195" spans="1:7" s="27" customFormat="1" ht="12">
      <c r="A195" s="24" t="s">
        <v>397</v>
      </c>
      <c r="B195" s="24" t="s">
        <v>398</v>
      </c>
      <c r="C195" s="64" t="s">
        <v>399</v>
      </c>
      <c r="D195" s="26">
        <v>0</v>
      </c>
      <c r="E195" s="26">
        <v>0</v>
      </c>
      <c r="F195" s="26">
        <v>0</v>
      </c>
      <c r="G195" s="26">
        <f t="shared" si="21"/>
        <v>0</v>
      </c>
    </row>
    <row r="196" spans="1:7" s="27" customFormat="1" ht="12">
      <c r="A196" s="24" t="s">
        <v>400</v>
      </c>
      <c r="B196" s="24" t="s">
        <v>401</v>
      </c>
      <c r="C196" s="64" t="s">
        <v>402</v>
      </c>
      <c r="D196" s="26">
        <v>0</v>
      </c>
      <c r="E196" s="26">
        <v>0</v>
      </c>
      <c r="F196" s="26">
        <v>0</v>
      </c>
      <c r="G196" s="26">
        <f t="shared" si="21"/>
        <v>0</v>
      </c>
    </row>
    <row r="197" spans="1:7" s="27" customFormat="1" ht="12">
      <c r="A197" s="24" t="s">
        <v>403</v>
      </c>
      <c r="B197" s="24" t="s">
        <v>404</v>
      </c>
      <c r="C197" s="64" t="s">
        <v>405</v>
      </c>
      <c r="D197" s="26">
        <v>0</v>
      </c>
      <c r="E197" s="26">
        <v>0</v>
      </c>
      <c r="F197" s="26">
        <v>0</v>
      </c>
      <c r="G197" s="26">
        <f t="shared" si="21"/>
        <v>0</v>
      </c>
    </row>
    <row r="198" spans="1:7" s="27" customFormat="1" ht="13">
      <c r="A198" s="24"/>
      <c r="B198" s="24"/>
      <c r="C198" s="65" t="s">
        <v>406</v>
      </c>
      <c r="D198" s="49">
        <f>SUM(D199)</f>
        <v>0</v>
      </c>
      <c r="E198" s="49">
        <f>SUM(E199)</f>
        <v>0</v>
      </c>
      <c r="F198" s="49">
        <f>SUM(F199)</f>
        <v>0</v>
      </c>
      <c r="G198" s="49">
        <f t="shared" si="23" ref="G198:G260">SUM(D198:F198)</f>
        <v>0</v>
      </c>
    </row>
    <row r="199" spans="1:7" s="27" customFormat="1" ht="12">
      <c r="A199" s="24" t="s">
        <v>407</v>
      </c>
      <c r="B199" s="24" t="s">
        <v>408</v>
      </c>
      <c r="C199" s="64" t="s">
        <v>409</v>
      </c>
      <c r="D199" s="26">
        <v>0</v>
      </c>
      <c r="E199" s="26">
        <v>0</v>
      </c>
      <c r="F199" s="26">
        <v>0</v>
      </c>
      <c r="G199" s="26">
        <f t="shared" si="23"/>
        <v>0</v>
      </c>
    </row>
    <row r="200" spans="1:7" s="27" customFormat="1" ht="13">
      <c r="A200" s="24"/>
      <c r="B200" s="24"/>
      <c r="C200" s="69" t="s">
        <v>410</v>
      </c>
      <c r="D200" s="58">
        <f t="shared" si="24" ref="D200">D201+D224+D214</f>
        <v>93529184</v>
      </c>
      <c r="E200" s="58">
        <f>E201+E224+E214</f>
        <v>92874251</v>
      </c>
      <c r="F200" s="58">
        <f>F201+F224+F214</f>
        <v>87501080</v>
      </c>
      <c r="G200" s="58">
        <f t="shared" si="23"/>
        <v>273904515</v>
      </c>
    </row>
    <row r="201" spans="1:7" s="31" customFormat="1" ht="13">
      <c r="A201" s="24"/>
      <c r="B201" s="24"/>
      <c r="C201" s="65" t="s">
        <v>411</v>
      </c>
      <c r="D201" s="49">
        <f>SUM(D202:D213)</f>
        <v>79591560</v>
      </c>
      <c r="E201" s="49">
        <f>SUM(E202:E213)</f>
        <v>76374146</v>
      </c>
      <c r="F201" s="49">
        <f>SUM(F202:F213)</f>
        <v>65699846</v>
      </c>
      <c r="G201" s="49">
        <f t="shared" si="23"/>
        <v>221665552</v>
      </c>
    </row>
    <row r="202" spans="1:7" s="27" customFormat="1" ht="12">
      <c r="A202" s="24" t="s">
        <v>412</v>
      </c>
      <c r="B202" s="24" t="s">
        <v>413</v>
      </c>
      <c r="C202" s="64" t="s">
        <v>414</v>
      </c>
      <c r="D202" s="26">
        <v>3993</v>
      </c>
      <c r="E202" s="26">
        <v>8101</v>
      </c>
      <c r="F202" s="26">
        <v>5949</v>
      </c>
      <c r="G202" s="26">
        <f t="shared" si="23"/>
        <v>18043</v>
      </c>
    </row>
    <row r="203" spans="1:7" s="27" customFormat="1" ht="12">
      <c r="A203" s="24" t="s">
        <v>97</v>
      </c>
      <c r="B203" s="24">
        <v>8401120</v>
      </c>
      <c r="C203" s="25" t="s">
        <v>415</v>
      </c>
      <c r="D203" s="26">
        <v>11473110</v>
      </c>
      <c r="E203" s="26">
        <v>11473110</v>
      </c>
      <c r="F203" s="26">
        <v>11473110</v>
      </c>
      <c r="G203" s="26">
        <f t="shared" si="23"/>
        <v>34419330</v>
      </c>
    </row>
    <row r="204" spans="1:7" s="27" customFormat="1" ht="12">
      <c r="A204" s="24" t="s">
        <v>412</v>
      </c>
      <c r="B204" s="24" t="s">
        <v>416</v>
      </c>
      <c r="C204" s="64" t="s">
        <v>417</v>
      </c>
      <c r="D204" s="26">
        <v>58430654</v>
      </c>
      <c r="E204" s="26">
        <v>52405686</v>
      </c>
      <c r="F204" s="26">
        <v>43138646</v>
      </c>
      <c r="G204" s="26">
        <f t="shared" si="23"/>
        <v>153974986</v>
      </c>
    </row>
    <row r="205" spans="1:7" s="27" customFormat="1" ht="12">
      <c r="A205" s="24" t="s">
        <v>97</v>
      </c>
      <c r="B205" s="24">
        <v>8401121</v>
      </c>
      <c r="C205" s="64" t="s">
        <v>418</v>
      </c>
      <c r="D205" s="26">
        <v>2309814</v>
      </c>
      <c r="E205" s="26">
        <v>2579467</v>
      </c>
      <c r="F205" s="26">
        <v>3263327</v>
      </c>
      <c r="G205" s="26">
        <f t="shared" si="23"/>
        <v>8152608</v>
      </c>
    </row>
    <row r="206" spans="1:7" s="27" customFormat="1" ht="12">
      <c r="A206" s="24" t="s">
        <v>412</v>
      </c>
      <c r="B206" s="24" t="s">
        <v>419</v>
      </c>
      <c r="C206" s="64" t="s">
        <v>420</v>
      </c>
      <c r="D206" s="26"/>
      <c r="E206" s="26">
        <v>34131</v>
      </c>
      <c r="F206" s="26">
        <v>806</v>
      </c>
      <c r="G206" s="26">
        <f t="shared" si="23"/>
        <v>34937</v>
      </c>
    </row>
    <row r="207" spans="1:7" s="27" customFormat="1" ht="12">
      <c r="A207" s="24" t="s">
        <v>412</v>
      </c>
      <c r="B207" s="24" t="s">
        <v>421</v>
      </c>
      <c r="C207" s="64" t="s">
        <v>422</v>
      </c>
      <c r="D207" s="26">
        <v>126715</v>
      </c>
      <c r="E207" s="26">
        <v>1733931</v>
      </c>
      <c r="F207" s="26">
        <v>1265769</v>
      </c>
      <c r="G207" s="26">
        <f t="shared" si="23"/>
        <v>3126415</v>
      </c>
    </row>
    <row r="208" spans="1:7" s="27" customFormat="1" ht="12">
      <c r="A208" s="24" t="s">
        <v>412</v>
      </c>
      <c r="B208" s="24" t="s">
        <v>423</v>
      </c>
      <c r="C208" s="64" t="s">
        <v>424</v>
      </c>
      <c r="D208" s="26"/>
      <c r="E208" s="26"/>
      <c r="F208" s="26"/>
      <c r="G208" s="26">
        <f t="shared" si="23"/>
        <v>0</v>
      </c>
    </row>
    <row r="209" spans="1:7" s="27" customFormat="1" ht="12">
      <c r="A209" s="24" t="s">
        <v>412</v>
      </c>
      <c r="B209" s="24" t="s">
        <v>425</v>
      </c>
      <c r="C209" s="64" t="s">
        <v>426</v>
      </c>
      <c r="D209" s="26"/>
      <c r="E209" s="26">
        <v>532</v>
      </c>
      <c r="F209" s="26"/>
      <c r="G209" s="26">
        <f t="shared" si="23"/>
        <v>532</v>
      </c>
    </row>
    <row r="210" spans="1:7" s="27" customFormat="1" ht="12">
      <c r="A210" s="24" t="s">
        <v>412</v>
      </c>
      <c r="B210" s="24" t="s">
        <v>427</v>
      </c>
      <c r="C210" s="64" t="s">
        <v>428</v>
      </c>
      <c r="D210" s="26">
        <v>365</v>
      </c>
      <c r="E210" s="26">
        <v>183</v>
      </c>
      <c r="F210" s="26">
        <v>602</v>
      </c>
      <c r="G210" s="26">
        <f t="shared" si="23"/>
        <v>1150</v>
      </c>
    </row>
    <row r="211" spans="1:7" s="27" customFormat="1" ht="12">
      <c r="A211" s="24" t="s">
        <v>412</v>
      </c>
      <c r="B211" s="24" t="s">
        <v>429</v>
      </c>
      <c r="C211" s="64" t="s">
        <v>430</v>
      </c>
      <c r="D211" s="26">
        <v>95</v>
      </c>
      <c r="E211" s="26"/>
      <c r="F211" s="26">
        <v>262</v>
      </c>
      <c r="G211" s="26">
        <f t="shared" si="23"/>
        <v>357</v>
      </c>
    </row>
    <row r="212" spans="1:7" s="27" customFormat="1" ht="12">
      <c r="A212" s="24" t="s">
        <v>412</v>
      </c>
      <c r="B212" s="24" t="s">
        <v>431</v>
      </c>
      <c r="C212" s="64" t="s">
        <v>432</v>
      </c>
      <c r="D212" s="26">
        <v>7246814</v>
      </c>
      <c r="E212" s="26">
        <v>8139005</v>
      </c>
      <c r="F212" s="26">
        <v>6551375</v>
      </c>
      <c r="G212" s="26">
        <f t="shared" si="23"/>
        <v>21937194</v>
      </c>
    </row>
    <row r="213" spans="1:7" s="27" customFormat="1" ht="12">
      <c r="A213" s="24" t="s">
        <v>412</v>
      </c>
      <c r="B213" s="24" t="s">
        <v>433</v>
      </c>
      <c r="C213" s="64" t="s">
        <v>434</v>
      </c>
      <c r="D213" s="26">
        <v>0</v>
      </c>
      <c r="E213" s="26">
        <v>0</v>
      </c>
      <c r="F213" s="26"/>
      <c r="G213" s="26">
        <f t="shared" si="23"/>
        <v>0</v>
      </c>
    </row>
    <row r="214" spans="1:7" s="31" customFormat="1" ht="12">
      <c r="A214" s="24"/>
      <c r="B214" s="24"/>
      <c r="C214" s="64" t="s">
        <v>435</v>
      </c>
      <c r="D214" s="49">
        <f>SUM(D215:D223)</f>
        <v>12694477</v>
      </c>
      <c r="E214" s="49">
        <f>SUM(E215:E223)</f>
        <v>13570899</v>
      </c>
      <c r="F214" s="49">
        <f>SUM(F215:F223)</f>
        <v>18728564</v>
      </c>
      <c r="G214" s="49">
        <f t="shared" si="23"/>
        <v>44993940</v>
      </c>
    </row>
    <row r="215" spans="1:7" s="27" customFormat="1" ht="12">
      <c r="A215" s="24" t="s">
        <v>412</v>
      </c>
      <c r="B215" s="24" t="s">
        <v>436</v>
      </c>
      <c r="C215" s="70" t="s">
        <v>437</v>
      </c>
      <c r="D215" s="26">
        <v>4839719</v>
      </c>
      <c r="E215" s="26">
        <v>3879096</v>
      </c>
      <c r="F215" s="26">
        <v>2683437</v>
      </c>
      <c r="G215" s="26">
        <f t="shared" si="23"/>
        <v>11402252</v>
      </c>
    </row>
    <row r="216" spans="1:7" s="27" customFormat="1" ht="12">
      <c r="A216" s="24" t="s">
        <v>412</v>
      </c>
      <c r="B216" s="24" t="s">
        <v>438</v>
      </c>
      <c r="C216" s="70" t="s">
        <v>439</v>
      </c>
      <c r="D216" s="26">
        <v>6793346</v>
      </c>
      <c r="E216" s="26">
        <v>3712614</v>
      </c>
      <c r="F216" s="26">
        <v>5996414</v>
      </c>
      <c r="G216" s="26">
        <f t="shared" si="23"/>
        <v>16502374</v>
      </c>
    </row>
    <row r="217" spans="1:7" s="27" customFormat="1" ht="12">
      <c r="A217" s="24" t="s">
        <v>412</v>
      </c>
      <c r="B217" s="24" t="s">
        <v>440</v>
      </c>
      <c r="C217" s="70" t="s">
        <v>441</v>
      </c>
      <c r="D217" s="26">
        <v>310837</v>
      </c>
      <c r="E217" s="26">
        <v>1265666</v>
      </c>
      <c r="F217" s="26">
        <v>3098802</v>
      </c>
      <c r="G217" s="26">
        <f t="shared" si="23"/>
        <v>4675305</v>
      </c>
    </row>
    <row r="218" spans="1:7" s="27" customFormat="1" ht="12">
      <c r="A218" s="24" t="s">
        <v>412</v>
      </c>
      <c r="B218" s="24" t="s">
        <v>442</v>
      </c>
      <c r="C218" s="70" t="s">
        <v>443</v>
      </c>
      <c r="D218" s="26">
        <v>355787</v>
      </c>
      <c r="E218" s="26">
        <v>785340</v>
      </c>
      <c r="F218" s="26">
        <v>4203608</v>
      </c>
      <c r="G218" s="26">
        <f t="shared" si="23"/>
        <v>5344735</v>
      </c>
    </row>
    <row r="219" spans="1:7" s="27" customFormat="1" ht="12">
      <c r="A219" s="24" t="s">
        <v>412</v>
      </c>
      <c r="B219" s="24" t="s">
        <v>444</v>
      </c>
      <c r="C219" s="70" t="s">
        <v>445</v>
      </c>
      <c r="D219" s="26">
        <v>28805</v>
      </c>
      <c r="E219" s="26">
        <v>10232</v>
      </c>
      <c r="F219" s="26">
        <v>13449</v>
      </c>
      <c r="G219" s="26">
        <f t="shared" si="23"/>
        <v>52486</v>
      </c>
    </row>
    <row r="220" spans="1:7" s="27" customFormat="1" ht="12">
      <c r="A220" s="24" t="s">
        <v>412</v>
      </c>
      <c r="B220" s="24" t="s">
        <v>446</v>
      </c>
      <c r="C220" s="70" t="s">
        <v>447</v>
      </c>
      <c r="D220" s="26">
        <v>365983</v>
      </c>
      <c r="E220" s="26">
        <v>3917951</v>
      </c>
      <c r="F220" s="26">
        <v>2732854</v>
      </c>
      <c r="G220" s="26">
        <f t="shared" si="23"/>
        <v>7016788</v>
      </c>
    </row>
    <row r="221" spans="1:7" s="27" customFormat="1" ht="12">
      <c r="A221" s="24" t="s">
        <v>412</v>
      </c>
      <c r="B221" s="24" t="s">
        <v>448</v>
      </c>
      <c r="C221" s="70" t="s">
        <v>449</v>
      </c>
      <c r="D221" s="26">
        <v>0</v>
      </c>
      <c r="E221" s="26">
        <v>0</v>
      </c>
      <c r="F221" s="26"/>
      <c r="G221" s="26">
        <f t="shared" si="23"/>
        <v>0</v>
      </c>
    </row>
    <row r="222" spans="1:7" s="27" customFormat="1" ht="12">
      <c r="A222" s="24" t="s">
        <v>412</v>
      </c>
      <c r="B222" s="24" t="s">
        <v>450</v>
      </c>
      <c r="C222" s="70" t="s">
        <v>451</v>
      </c>
      <c r="D222" s="26">
        <v>0</v>
      </c>
      <c r="E222" s="26">
        <v>0</v>
      </c>
      <c r="F222" s="26"/>
      <c r="G222" s="26">
        <f t="shared" si="23"/>
        <v>0</v>
      </c>
    </row>
    <row r="223" spans="1:7" s="27" customFormat="1" ht="12">
      <c r="A223" s="24" t="s">
        <v>412</v>
      </c>
      <c r="B223" s="24" t="s">
        <v>452</v>
      </c>
      <c r="C223" s="70" t="s">
        <v>453</v>
      </c>
      <c r="D223" s="26">
        <v>0</v>
      </c>
      <c r="E223" s="26">
        <v>0</v>
      </c>
      <c r="F223" s="26"/>
      <c r="G223" s="26">
        <f t="shared" si="23"/>
        <v>0</v>
      </c>
    </row>
    <row r="224" spans="1:7" s="31" customFormat="1" ht="12">
      <c r="A224" s="24"/>
      <c r="B224" s="24"/>
      <c r="C224" s="64" t="s">
        <v>454</v>
      </c>
      <c r="D224" s="49">
        <f>D225+D237+D248+D250</f>
        <v>1243147</v>
      </c>
      <c r="E224" s="49">
        <f>E225+E237+E248+E250</f>
        <v>2929206</v>
      </c>
      <c r="F224" s="49">
        <f>F225+F237+F248+F250</f>
        <v>3072670</v>
      </c>
      <c r="G224" s="49">
        <f t="shared" si="23"/>
        <v>7245023</v>
      </c>
    </row>
    <row r="225" spans="1:7" s="31" customFormat="1" ht="12">
      <c r="A225" s="24"/>
      <c r="B225" s="24"/>
      <c r="C225" s="64" t="s">
        <v>455</v>
      </c>
      <c r="D225" s="49">
        <f>D226+D227+D228+D229+D230+D231+D232+D233+D234+D235+D236</f>
        <v>118569</v>
      </c>
      <c r="E225" s="49">
        <f>E226+E227+E228+E229+E230+E231+E232+E233+E234+E235+E236</f>
        <v>1124201</v>
      </c>
      <c r="F225" s="49">
        <f>F226+F227+F228+F229+F230+F231+F232+F233+F234+F235+F236</f>
        <v>1060666</v>
      </c>
      <c r="G225" s="49">
        <f t="shared" si="23"/>
        <v>2303436</v>
      </c>
    </row>
    <row r="226" spans="1:7" s="27" customFormat="1" ht="12">
      <c r="A226" s="24" t="s">
        <v>412</v>
      </c>
      <c r="B226" s="24" t="s">
        <v>456</v>
      </c>
      <c r="C226" s="70" t="s">
        <v>457</v>
      </c>
      <c r="D226" s="26">
        <v>18</v>
      </c>
      <c r="E226" s="26">
        <v>81</v>
      </c>
      <c r="F226" s="26">
        <v>53</v>
      </c>
      <c r="G226" s="26">
        <f t="shared" si="23"/>
        <v>152</v>
      </c>
    </row>
    <row r="227" spans="1:7" s="27" customFormat="1" ht="12">
      <c r="A227" s="24" t="s">
        <v>412</v>
      </c>
      <c r="B227" s="24">
        <v>8402102</v>
      </c>
      <c r="C227" s="70" t="s">
        <v>458</v>
      </c>
      <c r="D227" s="26">
        <v>22913</v>
      </c>
      <c r="E227" s="26">
        <v>49833</v>
      </c>
      <c r="F227" s="26">
        <v>20847</v>
      </c>
      <c r="G227" s="26">
        <f t="shared" si="23"/>
        <v>93593</v>
      </c>
    </row>
    <row r="228" spans="1:7" s="27" customFormat="1" ht="12">
      <c r="A228" s="24" t="s">
        <v>412</v>
      </c>
      <c r="B228" s="24" t="s">
        <v>459</v>
      </c>
      <c r="C228" s="70" t="s">
        <v>460</v>
      </c>
      <c r="D228" s="26"/>
      <c r="E228" s="26">
        <v>155466</v>
      </c>
      <c r="F228" s="26">
        <v>281</v>
      </c>
      <c r="G228" s="26">
        <f t="shared" si="23"/>
        <v>155747</v>
      </c>
    </row>
    <row r="229" spans="1:7" s="27" customFormat="1" ht="12">
      <c r="A229" s="24" t="s">
        <v>412</v>
      </c>
      <c r="B229" s="24" t="s">
        <v>461</v>
      </c>
      <c r="C229" s="70" t="s">
        <v>462</v>
      </c>
      <c r="D229" s="26"/>
      <c r="E229" s="26">
        <v>759510</v>
      </c>
      <c r="F229" s="26">
        <v>951180</v>
      </c>
      <c r="G229" s="26">
        <f t="shared" si="23"/>
        <v>1710690</v>
      </c>
    </row>
    <row r="230" spans="1:7" s="27" customFormat="1" ht="12">
      <c r="A230" s="24" t="s">
        <v>412</v>
      </c>
      <c r="B230" s="24">
        <v>8402107</v>
      </c>
      <c r="C230" s="70" t="s">
        <v>463</v>
      </c>
      <c r="D230" s="26"/>
      <c r="E230" s="26"/>
      <c r="F230" s="26"/>
      <c r="G230" s="26">
        <f t="shared" si="23"/>
        <v>0</v>
      </c>
    </row>
    <row r="231" spans="1:7" s="27" customFormat="1" ht="12">
      <c r="A231" s="24" t="s">
        <v>412</v>
      </c>
      <c r="B231" s="24" t="s">
        <v>464</v>
      </c>
      <c r="C231" s="70" t="s">
        <v>465</v>
      </c>
      <c r="D231" s="26">
        <v>315</v>
      </c>
      <c r="E231" s="26">
        <v>20</v>
      </c>
      <c r="F231" s="26">
        <v>497</v>
      </c>
      <c r="G231" s="26">
        <f t="shared" si="23"/>
        <v>832</v>
      </c>
    </row>
    <row r="232" spans="1:7" s="27" customFormat="1" ht="12">
      <c r="A232" s="24" t="s">
        <v>412</v>
      </c>
      <c r="B232" s="24" t="s">
        <v>466</v>
      </c>
      <c r="C232" s="70" t="s">
        <v>467</v>
      </c>
      <c r="D232" s="26">
        <v>386</v>
      </c>
      <c r="E232" s="26">
        <v>877</v>
      </c>
      <c r="F232" s="26">
        <v>653</v>
      </c>
      <c r="G232" s="26">
        <f t="shared" si="23"/>
        <v>1916</v>
      </c>
    </row>
    <row r="233" spans="1:7" s="27" customFormat="1" ht="12">
      <c r="A233" s="24" t="s">
        <v>412</v>
      </c>
      <c r="B233" s="24" t="s">
        <v>468</v>
      </c>
      <c r="C233" s="70" t="s">
        <v>469</v>
      </c>
      <c r="D233" s="26">
        <v>159</v>
      </c>
      <c r="E233" s="26">
        <v>308</v>
      </c>
      <c r="F233" s="26">
        <v>448</v>
      </c>
      <c r="G233" s="26">
        <f t="shared" si="23"/>
        <v>915</v>
      </c>
    </row>
    <row r="234" spans="1:7" s="27" customFormat="1" ht="12">
      <c r="A234" s="24" t="s">
        <v>412</v>
      </c>
      <c r="B234" s="24" t="s">
        <v>470</v>
      </c>
      <c r="C234" s="70" t="s">
        <v>471</v>
      </c>
      <c r="D234" s="26">
        <v>58938</v>
      </c>
      <c r="E234" s="26">
        <v>158106</v>
      </c>
      <c r="F234" s="26">
        <v>86707</v>
      </c>
      <c r="G234" s="26">
        <f t="shared" si="23"/>
        <v>303751</v>
      </c>
    </row>
    <row r="235" spans="1:7" s="27" customFormat="1" ht="12">
      <c r="A235" s="24" t="s">
        <v>412</v>
      </c>
      <c r="B235" s="24" t="s">
        <v>472</v>
      </c>
      <c r="C235" s="70" t="s">
        <v>473</v>
      </c>
      <c r="D235" s="26">
        <v>35840</v>
      </c>
      <c r="E235" s="26"/>
      <c r="F235" s="26"/>
      <c r="G235" s="26">
        <f t="shared" si="23"/>
        <v>35840</v>
      </c>
    </row>
    <row r="236" spans="1:7" s="27" customFormat="1" ht="12">
      <c r="A236" s="24" t="s">
        <v>412</v>
      </c>
      <c r="B236" s="24" t="s">
        <v>474</v>
      </c>
      <c r="C236" s="70" t="s">
        <v>475</v>
      </c>
      <c r="D236" s="26"/>
      <c r="E236" s="26"/>
      <c r="F236" s="26"/>
      <c r="G236" s="26">
        <f t="shared" si="23"/>
        <v>0</v>
      </c>
    </row>
    <row r="237" spans="1:7" s="31" customFormat="1" ht="12">
      <c r="A237" s="24"/>
      <c r="B237" s="24"/>
      <c r="C237" s="64" t="s">
        <v>476</v>
      </c>
      <c r="D237" s="49">
        <f>SUM(D238:D247)</f>
        <v>688511</v>
      </c>
      <c r="E237" s="49">
        <f>SUM(E238:E247)</f>
        <v>1338373</v>
      </c>
      <c r="F237" s="49">
        <f>SUM(F238:F247)</f>
        <v>1677425</v>
      </c>
      <c r="G237" s="49">
        <f t="shared" si="23"/>
        <v>3704309</v>
      </c>
    </row>
    <row r="238" spans="1:7" s="27" customFormat="1" ht="12">
      <c r="A238" s="24" t="s">
        <v>412</v>
      </c>
      <c r="B238" s="24" t="s">
        <v>477</v>
      </c>
      <c r="C238" s="70" t="s">
        <v>478</v>
      </c>
      <c r="D238" s="26"/>
      <c r="E238" s="26">
        <v>2200</v>
      </c>
      <c r="F238" s="26"/>
      <c r="G238" s="26">
        <f t="shared" si="23"/>
        <v>2200</v>
      </c>
    </row>
    <row r="239" spans="1:7" s="27" customFormat="1" ht="12">
      <c r="A239" s="24" t="s">
        <v>412</v>
      </c>
      <c r="B239" s="24" t="s">
        <v>479</v>
      </c>
      <c r="C239" s="70" t="s">
        <v>480</v>
      </c>
      <c r="D239" s="26">
        <v>167961</v>
      </c>
      <c r="E239" s="26">
        <v>240583</v>
      </c>
      <c r="F239" s="26">
        <v>552981</v>
      </c>
      <c r="G239" s="26">
        <f t="shared" si="23"/>
        <v>961525</v>
      </c>
    </row>
    <row r="240" spans="1:7" s="27" customFormat="1" ht="12">
      <c r="A240" s="24" t="s">
        <v>412</v>
      </c>
      <c r="B240" s="24" t="s">
        <v>481</v>
      </c>
      <c r="C240" s="70" t="s">
        <v>482</v>
      </c>
      <c r="D240" s="26">
        <v>475073</v>
      </c>
      <c r="E240" s="26">
        <v>1012186</v>
      </c>
      <c r="F240" s="26">
        <v>986247</v>
      </c>
      <c r="G240" s="26">
        <f t="shared" si="23"/>
        <v>2473506</v>
      </c>
    </row>
    <row r="241" spans="1:7" s="27" customFormat="1" ht="12">
      <c r="A241" s="24" t="s">
        <v>412</v>
      </c>
      <c r="B241" s="24" t="s">
        <v>483</v>
      </c>
      <c r="C241" s="70" t="s">
        <v>484</v>
      </c>
      <c r="D241" s="26">
        <v>22362</v>
      </c>
      <c r="E241" s="26">
        <v>7199</v>
      </c>
      <c r="F241" s="26">
        <v>5987</v>
      </c>
      <c r="G241" s="26">
        <f t="shared" si="23"/>
        <v>35548</v>
      </c>
    </row>
    <row r="242" spans="1:7" s="27" customFormat="1" ht="12">
      <c r="A242" s="24" t="s">
        <v>412</v>
      </c>
      <c r="B242" s="24" t="s">
        <v>485</v>
      </c>
      <c r="C242" s="70" t="s">
        <v>486</v>
      </c>
      <c r="D242" s="26"/>
      <c r="E242" s="26"/>
      <c r="F242" s="26"/>
      <c r="G242" s="26">
        <f t="shared" si="23"/>
        <v>0</v>
      </c>
    </row>
    <row r="243" spans="1:7" s="27" customFormat="1" ht="12">
      <c r="A243" s="24" t="s">
        <v>412</v>
      </c>
      <c r="B243" s="24" t="s">
        <v>487</v>
      </c>
      <c r="C243" s="70" t="s">
        <v>488</v>
      </c>
      <c r="D243" s="26"/>
      <c r="E243" s="26"/>
      <c r="F243" s="26"/>
      <c r="G243" s="26">
        <f t="shared" si="23"/>
        <v>0</v>
      </c>
    </row>
    <row r="244" spans="1:7" s="27" customFormat="1" ht="12">
      <c r="A244" s="24" t="s">
        <v>412</v>
      </c>
      <c r="B244" s="24" t="s">
        <v>489</v>
      </c>
      <c r="C244" s="70" t="s">
        <v>490</v>
      </c>
      <c r="D244" s="26">
        <v>20315</v>
      </c>
      <c r="E244" s="26">
        <v>76205</v>
      </c>
      <c r="F244" s="26">
        <v>130650</v>
      </c>
      <c r="G244" s="26">
        <f t="shared" si="23"/>
        <v>227170</v>
      </c>
    </row>
    <row r="245" spans="1:7" s="27" customFormat="1" ht="12">
      <c r="A245" s="24" t="s">
        <v>412</v>
      </c>
      <c r="B245" s="24">
        <v>8402215</v>
      </c>
      <c r="C245" s="70" t="s">
        <v>491</v>
      </c>
      <c r="D245" s="26">
        <v>1400</v>
      </c>
      <c r="E245" s="26"/>
      <c r="F245" s="26">
        <v>1560</v>
      </c>
      <c r="G245" s="26">
        <f t="shared" si="23"/>
        <v>2960</v>
      </c>
    </row>
    <row r="246" spans="1:7" s="27" customFormat="1" ht="12">
      <c r="A246" s="24" t="s">
        <v>412</v>
      </c>
      <c r="B246" s="24">
        <v>8402218</v>
      </c>
      <c r="C246" s="70" t="s">
        <v>492</v>
      </c>
      <c r="D246" s="26">
        <v>1400</v>
      </c>
      <c r="E246" s="26"/>
      <c r="F246" s="26"/>
      <c r="G246" s="26">
        <f t="shared" si="23"/>
        <v>1400</v>
      </c>
    </row>
    <row r="247" spans="1:7" s="27" customFormat="1" ht="12">
      <c r="A247" s="24" t="s">
        <v>412</v>
      </c>
      <c r="B247" s="24">
        <v>8402219</v>
      </c>
      <c r="C247" s="70" t="s">
        <v>493</v>
      </c>
      <c r="D247" s="26"/>
      <c r="E247" s="26"/>
      <c r="F247" s="26"/>
      <c r="G247" s="26">
        <f t="shared" si="23"/>
        <v>0</v>
      </c>
    </row>
    <row r="248" spans="1:7" s="31" customFormat="1" ht="12">
      <c r="A248" s="24"/>
      <c r="B248" s="24"/>
      <c r="C248" s="64" t="s">
        <v>494</v>
      </c>
      <c r="D248" s="49">
        <f>SUM(D249)</f>
        <v>428258</v>
      </c>
      <c r="E248" s="49">
        <f>SUM(E249)</f>
        <v>456432</v>
      </c>
      <c r="F248" s="49">
        <f>SUM(F249)</f>
        <v>326954</v>
      </c>
      <c r="G248" s="49">
        <f t="shared" si="23"/>
        <v>1211644</v>
      </c>
    </row>
    <row r="249" spans="1:7" s="27" customFormat="1" ht="12">
      <c r="A249" s="24" t="s">
        <v>9</v>
      </c>
      <c r="B249" s="24">
        <v>8402301</v>
      </c>
      <c r="C249" s="64" t="s">
        <v>495</v>
      </c>
      <c r="D249" s="26">
        <v>428258</v>
      </c>
      <c r="E249" s="26">
        <v>456432</v>
      </c>
      <c r="F249" s="26">
        <v>326954</v>
      </c>
      <c r="G249" s="26">
        <f t="shared" si="23"/>
        <v>1211644</v>
      </c>
    </row>
    <row r="250" spans="1:7" s="27" customFormat="1" ht="12">
      <c r="A250" s="24"/>
      <c r="B250" s="24"/>
      <c r="C250" s="64" t="s">
        <v>496</v>
      </c>
      <c r="D250" s="49">
        <f t="shared" si="25" ref="D250:F250">D251</f>
        <v>7809</v>
      </c>
      <c r="E250" s="49">
        <f t="shared" si="25"/>
        <v>10200</v>
      </c>
      <c r="F250" s="49">
        <f t="shared" si="25"/>
        <v>7625</v>
      </c>
      <c r="G250" s="49">
        <f t="shared" si="23"/>
        <v>25634</v>
      </c>
    </row>
    <row r="251" spans="1:7" s="27" customFormat="1" ht="12">
      <c r="A251" s="24" t="s">
        <v>9</v>
      </c>
      <c r="B251" s="24">
        <v>8402401</v>
      </c>
      <c r="C251" s="64" t="s">
        <v>497</v>
      </c>
      <c r="D251" s="26">
        <v>7809</v>
      </c>
      <c r="E251" s="26">
        <v>10200</v>
      </c>
      <c r="F251" s="26">
        <v>7625</v>
      </c>
      <c r="G251" s="26">
        <f t="shared" si="23"/>
        <v>25634</v>
      </c>
    </row>
    <row r="252" spans="1:7" s="27" customFormat="1" ht="13">
      <c r="A252" s="24"/>
      <c r="B252" s="24"/>
      <c r="C252" s="69" t="s">
        <v>498</v>
      </c>
      <c r="D252" s="58">
        <f>SUM(D253:D253)</f>
        <v>114514461</v>
      </c>
      <c r="E252" s="58">
        <f>SUM(E253:E254)</f>
        <v>117348620</v>
      </c>
      <c r="F252" s="58">
        <f>SUM(F253:F254)</f>
        <v>118630113</v>
      </c>
      <c r="G252" s="58">
        <f t="shared" si="23"/>
        <v>350493194</v>
      </c>
    </row>
    <row r="253" spans="1:7" s="27" customFormat="1" ht="12">
      <c r="A253" s="24" t="s">
        <v>499</v>
      </c>
      <c r="B253" s="24" t="s">
        <v>500</v>
      </c>
      <c r="C253" s="64" t="s">
        <v>501</v>
      </c>
      <c r="D253" s="26">
        <v>114514461</v>
      </c>
      <c r="E253" s="26">
        <v>0</v>
      </c>
      <c r="F253" s="26">
        <v>0</v>
      </c>
      <c r="G253" s="26">
        <f t="shared" si="23"/>
        <v>114514461</v>
      </c>
    </row>
    <row r="254" spans="1:7" s="27" customFormat="1" ht="12">
      <c r="A254" s="24" t="s">
        <v>502</v>
      </c>
      <c r="B254" s="24" t="s">
        <v>500</v>
      </c>
      <c r="C254" s="64" t="s">
        <v>501</v>
      </c>
      <c r="D254" s="26">
        <v>0</v>
      </c>
      <c r="E254" s="26">
        <v>117348620</v>
      </c>
      <c r="F254" s="26">
        <v>118630113</v>
      </c>
      <c r="G254" s="26">
        <f t="shared" si="23"/>
        <v>235978733</v>
      </c>
    </row>
    <row r="255" spans="1:7" s="27" customFormat="1" ht="13">
      <c r="A255" s="24"/>
      <c r="B255" s="24"/>
      <c r="C255" s="69" t="s">
        <v>503</v>
      </c>
      <c r="D255" s="58">
        <f>D256</f>
        <v>0</v>
      </c>
      <c r="E255" s="58">
        <f>E256</f>
        <v>0</v>
      </c>
      <c r="F255" s="58">
        <f>F256</f>
        <v>0</v>
      </c>
      <c r="G255" s="58">
        <f t="shared" si="23"/>
        <v>0</v>
      </c>
    </row>
    <row r="256" spans="1:7" s="27" customFormat="1" ht="12">
      <c r="A256" s="24"/>
      <c r="B256" s="24"/>
      <c r="C256" s="64" t="s">
        <v>504</v>
      </c>
      <c r="D256" s="26">
        <f>SUM(D257:D259)</f>
        <v>0</v>
      </c>
      <c r="E256" s="26">
        <f>SUM(E257:E259)</f>
        <v>0</v>
      </c>
      <c r="F256" s="26">
        <f>SUM(F257:F259)</f>
        <v>0</v>
      </c>
      <c r="G256" s="26">
        <f t="shared" si="23"/>
        <v>0</v>
      </c>
    </row>
    <row r="257" spans="1:7" s="27" customFormat="1" ht="12">
      <c r="A257" s="24" t="s">
        <v>505</v>
      </c>
      <c r="B257" s="71" t="s">
        <v>506</v>
      </c>
      <c r="C257" s="64" t="s">
        <v>507</v>
      </c>
      <c r="D257" s="26">
        <v>0</v>
      </c>
      <c r="E257" s="26">
        <v>0</v>
      </c>
      <c r="F257" s="26">
        <v>0</v>
      </c>
      <c r="G257" s="26">
        <f t="shared" si="23"/>
        <v>0</v>
      </c>
    </row>
    <row r="258" spans="1:7" s="27" customFormat="1" ht="12">
      <c r="A258" s="24" t="s">
        <v>508</v>
      </c>
      <c r="B258" s="24" t="s">
        <v>509</v>
      </c>
      <c r="C258" s="64" t="s">
        <v>510</v>
      </c>
      <c r="D258" s="26">
        <v>0</v>
      </c>
      <c r="E258" s="26">
        <v>0</v>
      </c>
      <c r="F258" s="26">
        <v>0</v>
      </c>
      <c r="G258" s="26">
        <f t="shared" si="23"/>
        <v>0</v>
      </c>
    </row>
    <row r="259" spans="1:7" s="27" customFormat="1" ht="12">
      <c r="A259" s="24" t="s">
        <v>511</v>
      </c>
      <c r="B259" s="24" t="s">
        <v>512</v>
      </c>
      <c r="C259" s="64" t="s">
        <v>513</v>
      </c>
      <c r="D259" s="26">
        <v>0</v>
      </c>
      <c r="E259" s="26">
        <v>0</v>
      </c>
      <c r="F259" s="26">
        <v>0</v>
      </c>
      <c r="G259" s="26">
        <f t="shared" si="23"/>
        <v>0</v>
      </c>
    </row>
    <row r="260" spans="1:537" s="23" customFormat="1" ht="21" customHeight="1">
      <c r="A260" s="24"/>
      <c r="B260" s="24"/>
      <c r="C260" s="72" t="s">
        <v>514</v>
      </c>
      <c r="D260" s="73">
        <f>D3+D22+D44+D50+D66+D255</f>
        <v>9153590293</v>
      </c>
      <c r="E260" s="73">
        <f>E3+E22+E44+E50+E66+E255</f>
        <v>7752821428</v>
      </c>
      <c r="F260" s="73">
        <f>F3+F22+F44+F50+F66+F255</f>
        <v>5476090945</v>
      </c>
      <c r="G260" s="73">
        <f t="shared" si="23"/>
        <v>22382502666</v>
      </c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  <c r="IT260" s="27"/>
      <c r="IU260" s="27"/>
      <c r="IV260" s="27"/>
      <c r="IW260" s="27"/>
      <c r="IX260" s="27"/>
      <c r="IY260" s="27"/>
      <c r="IZ260" s="27"/>
      <c r="JA260" s="27"/>
      <c r="JB260" s="27"/>
      <c r="JC260" s="27"/>
      <c r="JD260" s="27"/>
      <c r="JE260" s="27"/>
      <c r="JF260" s="27"/>
      <c r="JG260" s="27"/>
      <c r="JH260" s="27"/>
      <c r="JI260" s="27"/>
      <c r="JJ260" s="27"/>
      <c r="JK260" s="27"/>
      <c r="JL260" s="27"/>
      <c r="JM260" s="27"/>
      <c r="JN260" s="27"/>
      <c r="JO260" s="27"/>
      <c r="JP260" s="27"/>
      <c r="JQ260" s="27"/>
      <c r="JR260" s="27"/>
      <c r="JS260" s="27"/>
      <c r="JT260" s="27"/>
      <c r="JU260" s="27"/>
      <c r="JV260" s="27"/>
      <c r="JW260" s="27"/>
      <c r="JX260" s="27"/>
      <c r="JY260" s="27"/>
      <c r="JZ260" s="27"/>
      <c r="KA260" s="27"/>
      <c r="KB260" s="27"/>
      <c r="KC260" s="27"/>
      <c r="KD260" s="27"/>
      <c r="KE260" s="27"/>
      <c r="KF260" s="27"/>
      <c r="KG260" s="27"/>
      <c r="KH260" s="27"/>
      <c r="KI260" s="27"/>
      <c r="KJ260" s="27"/>
      <c r="KK260" s="27"/>
      <c r="KL260" s="27"/>
      <c r="KM260" s="27"/>
      <c r="KN260" s="27"/>
      <c r="KO260" s="27"/>
      <c r="KP260" s="27"/>
      <c r="KQ260" s="27"/>
      <c r="KR260" s="27"/>
      <c r="KS260" s="27"/>
      <c r="KT260" s="27"/>
      <c r="KU260" s="27"/>
      <c r="KV260" s="27"/>
      <c r="KW260" s="27"/>
      <c r="KX260" s="27"/>
      <c r="KY260" s="27"/>
      <c r="KZ260" s="27"/>
      <c r="LA260" s="27"/>
      <c r="LB260" s="27"/>
      <c r="LC260" s="27"/>
      <c r="LD260" s="27"/>
      <c r="LE260" s="27"/>
      <c r="LF260" s="27"/>
      <c r="LG260" s="27"/>
      <c r="LH260" s="27"/>
      <c r="LI260" s="27"/>
      <c r="LJ260" s="27"/>
      <c r="LK260" s="27"/>
      <c r="LL260" s="27"/>
      <c r="LM260" s="27"/>
      <c r="LN260" s="27"/>
      <c r="LO260" s="27"/>
      <c r="LP260" s="27"/>
      <c r="LQ260" s="27"/>
      <c r="LR260" s="27"/>
      <c r="LS260" s="27"/>
      <c r="LT260" s="27"/>
      <c r="LU260" s="27"/>
      <c r="LV260" s="27"/>
      <c r="LW260" s="27"/>
      <c r="LX260" s="27"/>
      <c r="LY260" s="27"/>
      <c r="LZ260" s="27"/>
      <c r="MA260" s="27"/>
      <c r="MB260" s="27"/>
      <c r="MC260" s="27"/>
      <c r="MD260" s="27"/>
      <c r="ME260" s="27"/>
      <c r="MF260" s="27"/>
      <c r="MG260" s="27"/>
      <c r="MH260" s="27"/>
      <c r="MI260" s="27"/>
      <c r="MJ260" s="27"/>
      <c r="MK260" s="27"/>
      <c r="ML260" s="27"/>
      <c r="MM260" s="27"/>
      <c r="MN260" s="27"/>
      <c r="MO260" s="27"/>
      <c r="MP260" s="27"/>
      <c r="MQ260" s="27"/>
      <c r="MR260" s="27"/>
      <c r="MS260" s="27"/>
      <c r="MT260" s="27"/>
      <c r="MU260" s="27"/>
      <c r="MV260" s="27"/>
      <c r="MW260" s="27"/>
      <c r="MX260" s="27"/>
      <c r="MY260" s="27"/>
      <c r="MZ260" s="27"/>
      <c r="NA260" s="27"/>
      <c r="NB260" s="27"/>
      <c r="NC260" s="27"/>
      <c r="ND260" s="27"/>
      <c r="NE260" s="27"/>
      <c r="NF260" s="27"/>
      <c r="NG260" s="27"/>
      <c r="NH260" s="27"/>
      <c r="NI260" s="27"/>
      <c r="NJ260" s="27"/>
      <c r="NK260" s="27"/>
      <c r="NL260" s="27"/>
      <c r="NM260" s="27"/>
      <c r="NN260" s="27"/>
      <c r="NO260" s="27"/>
      <c r="NP260" s="27"/>
      <c r="NQ260" s="27"/>
      <c r="NR260" s="27"/>
      <c r="NS260" s="27"/>
      <c r="NT260" s="27"/>
      <c r="NU260" s="27"/>
      <c r="NV260" s="27"/>
      <c r="NW260" s="27"/>
      <c r="NX260" s="27"/>
      <c r="NY260" s="27"/>
      <c r="NZ260" s="27"/>
      <c r="OA260" s="27"/>
      <c r="OB260" s="27"/>
      <c r="OC260" s="27"/>
      <c r="OD260" s="27"/>
      <c r="OE260" s="27"/>
      <c r="OF260" s="27"/>
      <c r="OG260" s="27"/>
      <c r="OH260" s="27"/>
      <c r="OI260" s="27"/>
      <c r="OJ260" s="27"/>
      <c r="OK260" s="27"/>
      <c r="OL260" s="27"/>
      <c r="OM260" s="27"/>
      <c r="ON260" s="27"/>
      <c r="OO260" s="27"/>
      <c r="OP260" s="27"/>
      <c r="OQ260" s="27"/>
      <c r="OR260" s="27"/>
      <c r="OS260" s="27"/>
      <c r="OT260" s="27"/>
      <c r="OU260" s="27"/>
      <c r="OV260" s="27"/>
      <c r="OW260" s="27"/>
      <c r="OX260" s="27"/>
      <c r="OY260" s="27"/>
      <c r="OZ260" s="27"/>
      <c r="PA260" s="27"/>
      <c r="PB260" s="27"/>
      <c r="PC260" s="27"/>
      <c r="PD260" s="27"/>
      <c r="PE260" s="27"/>
      <c r="PF260" s="27"/>
      <c r="PG260" s="27"/>
      <c r="PH260" s="27"/>
      <c r="PI260" s="27"/>
      <c r="PJ260" s="27"/>
      <c r="PK260" s="27"/>
      <c r="PL260" s="27"/>
      <c r="PM260" s="27"/>
      <c r="PN260" s="27"/>
      <c r="PO260" s="27"/>
      <c r="PP260" s="27"/>
      <c r="PQ260" s="27"/>
      <c r="PR260" s="27"/>
      <c r="PS260" s="27"/>
      <c r="PT260" s="27"/>
      <c r="PU260" s="27"/>
      <c r="PV260" s="27"/>
      <c r="PW260" s="27"/>
      <c r="PX260" s="27"/>
      <c r="PY260" s="27"/>
      <c r="PZ260" s="27"/>
      <c r="QA260" s="27"/>
      <c r="QB260" s="27"/>
      <c r="QC260" s="27"/>
      <c r="QD260" s="27"/>
      <c r="QE260" s="27"/>
      <c r="QF260" s="27"/>
      <c r="QG260" s="27"/>
      <c r="QH260" s="27"/>
      <c r="QI260" s="27"/>
      <c r="QJ260" s="27"/>
      <c r="QK260" s="27"/>
      <c r="QL260" s="27"/>
      <c r="QM260" s="27"/>
      <c r="QN260" s="27"/>
      <c r="QO260" s="27"/>
      <c r="QP260" s="27"/>
      <c r="QQ260" s="27"/>
      <c r="QR260" s="27"/>
      <c r="QS260" s="27"/>
      <c r="QT260" s="27"/>
      <c r="QU260" s="27"/>
      <c r="QV260" s="27"/>
      <c r="QW260" s="27"/>
      <c r="QX260" s="27"/>
      <c r="QY260" s="27"/>
      <c r="QZ260" s="27"/>
      <c r="RA260" s="27"/>
      <c r="RB260" s="27"/>
      <c r="RC260" s="27"/>
      <c r="RD260" s="27"/>
      <c r="RE260" s="27"/>
      <c r="RF260" s="27"/>
      <c r="RG260" s="27"/>
      <c r="RH260" s="27"/>
      <c r="RI260" s="27"/>
      <c r="RJ260" s="27"/>
      <c r="RK260" s="27"/>
      <c r="RL260" s="27"/>
      <c r="RM260" s="27"/>
      <c r="RN260" s="27"/>
      <c r="RO260" s="27"/>
      <c r="RP260" s="27"/>
      <c r="RQ260" s="27"/>
      <c r="RR260" s="27"/>
      <c r="RS260" s="27"/>
      <c r="RT260" s="27"/>
      <c r="RU260" s="27"/>
      <c r="RV260" s="27"/>
      <c r="RW260" s="27"/>
      <c r="RX260" s="27"/>
      <c r="RY260" s="27"/>
      <c r="RZ260" s="27"/>
      <c r="SA260" s="27"/>
      <c r="SB260" s="27"/>
      <c r="SC260" s="27"/>
      <c r="SD260" s="27"/>
      <c r="SE260" s="27"/>
      <c r="SF260" s="27"/>
      <c r="SG260" s="27"/>
      <c r="SH260" s="27"/>
      <c r="SI260" s="27"/>
      <c r="SJ260" s="27"/>
      <c r="SK260" s="27"/>
      <c r="SL260" s="27"/>
      <c r="SM260" s="27"/>
      <c r="SN260" s="27"/>
      <c r="SO260" s="27"/>
      <c r="SP260" s="27"/>
      <c r="SQ260" s="27"/>
      <c r="SR260" s="27"/>
      <c r="SS260" s="27"/>
      <c r="ST260" s="27"/>
      <c r="SU260" s="27"/>
      <c r="SV260" s="27"/>
      <c r="SW260" s="27"/>
      <c r="SX260" s="27"/>
      <c r="SY260" s="27"/>
      <c r="SZ260" s="27"/>
      <c r="TA260" s="27"/>
      <c r="TB260" s="27"/>
      <c r="TC260" s="27"/>
      <c r="TD260" s="27"/>
      <c r="TE260" s="27"/>
      <c r="TF260" s="27"/>
      <c r="TG260" s="27"/>
      <c r="TH260" s="27"/>
      <c r="TI260" s="27"/>
      <c r="TJ260" s="27"/>
      <c r="TK260" s="27"/>
      <c r="TL260" s="27"/>
      <c r="TM260" s="27"/>
      <c r="TN260" s="27"/>
      <c r="TO260" s="27"/>
      <c r="TP260" s="27"/>
      <c r="TQ260" s="27"/>
    </row>
    <row r="261" spans="1:537" s="74" customFormat="1" ht="6.75" customHeight="1">
      <c r="A261" s="75"/>
      <c r="B261" s="76"/>
      <c r="C261" s="76"/>
      <c r="D261" s="76"/>
      <c r="E261" s="76"/>
      <c r="F261" s="76"/>
      <c r="G261" s="76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77"/>
      <c r="BT261" s="77"/>
      <c r="BU261" s="77"/>
      <c r="BV261" s="77"/>
      <c r="BW261" s="77"/>
      <c r="BX261" s="77"/>
      <c r="BY261" s="77"/>
      <c r="BZ261" s="77"/>
      <c r="CA261" s="77"/>
      <c r="CB261" s="77"/>
      <c r="CC261" s="77"/>
      <c r="CD261" s="77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  <c r="FO261" s="77"/>
      <c r="FP261" s="77"/>
      <c r="FQ261" s="77"/>
      <c r="FR261" s="77"/>
      <c r="FS261" s="77"/>
      <c r="FT261" s="77"/>
      <c r="FU261" s="77"/>
      <c r="FV261" s="77"/>
      <c r="FW261" s="77"/>
      <c r="FX261" s="77"/>
      <c r="FY261" s="77"/>
      <c r="FZ261" s="77"/>
      <c r="GA261" s="77"/>
      <c r="GB261" s="77"/>
      <c r="GC261" s="77"/>
      <c r="GD261" s="77"/>
      <c r="GE261" s="77"/>
      <c r="GF261" s="77"/>
      <c r="GG261" s="77"/>
      <c r="GH261" s="77"/>
      <c r="GI261" s="77"/>
      <c r="GJ261" s="77"/>
      <c r="GK261" s="77"/>
      <c r="GL261" s="77"/>
      <c r="GM261" s="77"/>
      <c r="GN261" s="77"/>
      <c r="GO261" s="77"/>
      <c r="GP261" s="77"/>
      <c r="GQ261" s="77"/>
      <c r="GR261" s="77"/>
      <c r="GS261" s="77"/>
      <c r="GT261" s="77"/>
      <c r="GU261" s="77"/>
      <c r="GV261" s="77"/>
      <c r="GW261" s="77"/>
      <c r="GX261" s="77"/>
      <c r="GY261" s="77"/>
      <c r="GZ261" s="77"/>
      <c r="HA261" s="77"/>
      <c r="HB261" s="77"/>
      <c r="HC261" s="77"/>
      <c r="HD261" s="77"/>
      <c r="HE261" s="77"/>
      <c r="HF261" s="77"/>
      <c r="HG261" s="77"/>
      <c r="HH261" s="77"/>
      <c r="HI261" s="77"/>
      <c r="HJ261" s="77"/>
      <c r="HK261" s="77"/>
      <c r="HL261" s="77"/>
      <c r="HM261" s="77"/>
      <c r="HN261" s="77"/>
      <c r="HO261" s="77"/>
      <c r="HP261" s="77"/>
      <c r="HQ261" s="77"/>
      <c r="HR261" s="77"/>
      <c r="HS261" s="77"/>
      <c r="HT261" s="77"/>
      <c r="HU261" s="77"/>
      <c r="HV261" s="77"/>
      <c r="HW261" s="77"/>
      <c r="HX261" s="77"/>
      <c r="HY261" s="77"/>
      <c r="HZ261" s="77"/>
      <c r="IA261" s="77"/>
      <c r="IB261" s="77"/>
      <c r="IC261" s="77"/>
      <c r="ID261" s="77"/>
      <c r="IE261" s="77"/>
      <c r="IF261" s="77"/>
      <c r="IG261" s="77"/>
      <c r="IH261" s="77"/>
      <c r="II261" s="77"/>
      <c r="IJ261" s="77"/>
      <c r="IK261" s="77"/>
      <c r="IL261" s="77"/>
      <c r="IM261" s="77"/>
      <c r="IN261" s="77"/>
      <c r="IO261" s="77"/>
      <c r="IP261" s="77"/>
      <c r="IQ261" s="77"/>
      <c r="IR261" s="77"/>
      <c r="IS261" s="77"/>
      <c r="IT261" s="77"/>
      <c r="IU261" s="77"/>
      <c r="IV261" s="77"/>
      <c r="IW261" s="77"/>
      <c r="IX261" s="77"/>
      <c r="IY261" s="77"/>
      <c r="IZ261" s="77"/>
      <c r="JA261" s="77"/>
      <c r="JB261" s="77"/>
      <c r="JC261" s="77"/>
      <c r="JD261" s="77"/>
      <c r="JE261" s="77"/>
      <c r="JF261" s="77"/>
      <c r="JG261" s="77"/>
      <c r="JH261" s="77"/>
      <c r="JI261" s="77"/>
      <c r="JJ261" s="77"/>
      <c r="JK261" s="77"/>
      <c r="JL261" s="77"/>
      <c r="JM261" s="77"/>
      <c r="JN261" s="77"/>
      <c r="JO261" s="77"/>
      <c r="JP261" s="77"/>
      <c r="JQ261" s="77"/>
      <c r="JR261" s="77"/>
      <c r="JS261" s="77"/>
      <c r="JT261" s="77"/>
      <c r="JU261" s="77"/>
      <c r="JV261" s="77"/>
      <c r="JW261" s="77"/>
      <c r="JX261" s="77"/>
      <c r="JY261" s="77"/>
      <c r="JZ261" s="77"/>
      <c r="KA261" s="77"/>
      <c r="KB261" s="77"/>
      <c r="KC261" s="77"/>
      <c r="KD261" s="77"/>
      <c r="KE261" s="77"/>
      <c r="KF261" s="77"/>
      <c r="KG261" s="77"/>
      <c r="KH261" s="77"/>
      <c r="KI261" s="77"/>
      <c r="KJ261" s="77"/>
      <c r="KK261" s="77"/>
      <c r="KL261" s="77"/>
      <c r="KM261" s="77"/>
      <c r="KN261" s="77"/>
      <c r="KO261" s="77"/>
      <c r="KP261" s="77"/>
      <c r="KQ261" s="77"/>
      <c r="KR261" s="77"/>
      <c r="KS261" s="77"/>
      <c r="KT261" s="77"/>
      <c r="KU261" s="77"/>
      <c r="KV261" s="77"/>
      <c r="KW261" s="77"/>
      <c r="KX261" s="77"/>
      <c r="KY261" s="77"/>
      <c r="KZ261" s="77"/>
      <c r="LA261" s="77"/>
      <c r="LB261" s="77"/>
      <c r="LC261" s="77"/>
      <c r="LD261" s="77"/>
      <c r="LE261" s="77"/>
      <c r="LF261" s="77"/>
      <c r="LG261" s="77"/>
      <c r="LH261" s="77"/>
      <c r="LI261" s="77"/>
      <c r="LJ261" s="77"/>
      <c r="LK261" s="77"/>
      <c r="LL261" s="77"/>
      <c r="LM261" s="77"/>
      <c r="LN261" s="77"/>
      <c r="LO261" s="77"/>
      <c r="LP261" s="77"/>
      <c r="LQ261" s="77"/>
      <c r="LR261" s="77"/>
      <c r="LS261" s="77"/>
      <c r="LT261" s="77"/>
      <c r="LU261" s="77"/>
      <c r="LV261" s="77"/>
      <c r="LW261" s="77"/>
      <c r="LX261" s="77"/>
      <c r="LY261" s="77"/>
      <c r="LZ261" s="77"/>
      <c r="MA261" s="77"/>
      <c r="MB261" s="77"/>
      <c r="MC261" s="77"/>
      <c r="MD261" s="77"/>
      <c r="ME261" s="77"/>
      <c r="MF261" s="77"/>
      <c r="MG261" s="77"/>
      <c r="MH261" s="77"/>
      <c r="MI261" s="77"/>
      <c r="MJ261" s="77"/>
      <c r="MK261" s="77"/>
      <c r="ML261" s="77"/>
      <c r="MM261" s="77"/>
      <c r="MN261" s="77"/>
      <c r="MO261" s="77"/>
      <c r="MP261" s="77"/>
      <c r="MQ261" s="77"/>
      <c r="MR261" s="77"/>
      <c r="MS261" s="77"/>
      <c r="MT261" s="77"/>
      <c r="MU261" s="77"/>
      <c r="MV261" s="77"/>
      <c r="MW261" s="77"/>
      <c r="MX261" s="77"/>
      <c r="MY261" s="77"/>
      <c r="MZ261" s="77"/>
      <c r="NA261" s="77"/>
      <c r="NB261" s="77"/>
      <c r="NC261" s="77"/>
      <c r="ND261" s="77"/>
      <c r="NE261" s="77"/>
      <c r="NF261" s="77"/>
      <c r="NG261" s="77"/>
      <c r="NH261" s="77"/>
      <c r="NI261" s="77"/>
      <c r="NJ261" s="77"/>
      <c r="NK261" s="77"/>
      <c r="NL261" s="77"/>
      <c r="NM261" s="77"/>
      <c r="NN261" s="77"/>
      <c r="NO261" s="77"/>
      <c r="NP261" s="77"/>
      <c r="NQ261" s="77"/>
      <c r="NR261" s="77"/>
      <c r="NS261" s="77"/>
      <c r="NT261" s="77"/>
      <c r="NU261" s="77"/>
      <c r="NV261" s="77"/>
      <c r="NW261" s="77"/>
      <c r="NX261" s="77"/>
      <c r="NY261" s="77"/>
      <c r="NZ261" s="77"/>
      <c r="OA261" s="77"/>
      <c r="OB261" s="77"/>
      <c r="OC261" s="77"/>
      <c r="OD261" s="77"/>
      <c r="OE261" s="77"/>
      <c r="OF261" s="77"/>
      <c r="OG261" s="77"/>
      <c r="OH261" s="77"/>
      <c r="OI261" s="77"/>
      <c r="OJ261" s="77"/>
      <c r="OK261" s="77"/>
      <c r="OL261" s="77"/>
      <c r="OM261" s="77"/>
      <c r="ON261" s="77"/>
      <c r="OO261" s="77"/>
      <c r="OP261" s="77"/>
      <c r="OQ261" s="77"/>
      <c r="OR261" s="77"/>
      <c r="OS261" s="77"/>
      <c r="OT261" s="77"/>
      <c r="OU261" s="77"/>
      <c r="OV261" s="77"/>
      <c r="OW261" s="77"/>
      <c r="OX261" s="77"/>
      <c r="OY261" s="77"/>
      <c r="OZ261" s="77"/>
      <c r="PA261" s="77"/>
      <c r="PB261" s="77"/>
      <c r="PC261" s="77"/>
      <c r="PD261" s="77"/>
      <c r="PE261" s="77"/>
      <c r="PF261" s="77"/>
      <c r="PG261" s="77"/>
      <c r="PH261" s="77"/>
      <c r="PI261" s="77"/>
      <c r="PJ261" s="77"/>
      <c r="PK261" s="77"/>
      <c r="PL261" s="77"/>
      <c r="PM261" s="77"/>
      <c r="PN261" s="77"/>
      <c r="PO261" s="77"/>
      <c r="PP261" s="77"/>
      <c r="PQ261" s="77"/>
      <c r="PR261" s="77"/>
      <c r="PS261" s="77"/>
      <c r="PT261" s="77"/>
      <c r="PU261" s="77"/>
      <c r="PV261" s="77"/>
      <c r="PW261" s="77"/>
      <c r="PX261" s="77"/>
      <c r="PY261" s="77"/>
      <c r="PZ261" s="77"/>
      <c r="QA261" s="77"/>
      <c r="QB261" s="77"/>
      <c r="QC261" s="77"/>
      <c r="QD261" s="77"/>
      <c r="QE261" s="77"/>
      <c r="QF261" s="77"/>
      <c r="QG261" s="77"/>
      <c r="QH261" s="77"/>
      <c r="QI261" s="77"/>
      <c r="QJ261" s="77"/>
      <c r="QK261" s="77"/>
      <c r="QL261" s="77"/>
      <c r="QM261" s="77"/>
      <c r="QN261" s="77"/>
      <c r="QO261" s="77"/>
      <c r="QP261" s="77"/>
      <c r="QQ261" s="77"/>
      <c r="QR261" s="77"/>
      <c r="QS261" s="77"/>
      <c r="QT261" s="77"/>
      <c r="QU261" s="77"/>
      <c r="QV261" s="77"/>
      <c r="QW261" s="77"/>
      <c r="QX261" s="77"/>
      <c r="QY261" s="77"/>
      <c r="QZ261" s="77"/>
      <c r="RA261" s="77"/>
      <c r="RB261" s="77"/>
      <c r="RC261" s="77"/>
      <c r="RD261" s="77"/>
      <c r="RE261" s="77"/>
      <c r="RF261" s="77"/>
      <c r="RG261" s="77"/>
      <c r="RH261" s="77"/>
      <c r="RI261" s="77"/>
      <c r="RJ261" s="77"/>
      <c r="RK261" s="77"/>
      <c r="RL261" s="77"/>
      <c r="RM261" s="77"/>
      <c r="RN261" s="77"/>
      <c r="RO261" s="77"/>
      <c r="RP261" s="77"/>
      <c r="RQ261" s="77"/>
      <c r="RR261" s="77"/>
      <c r="RS261" s="77"/>
      <c r="RT261" s="77"/>
      <c r="RU261" s="77"/>
      <c r="RV261" s="77"/>
      <c r="RW261" s="77"/>
      <c r="RX261" s="77"/>
      <c r="RY261" s="77"/>
      <c r="RZ261" s="77"/>
      <c r="SA261" s="77"/>
      <c r="SB261" s="77"/>
      <c r="SC261" s="77"/>
      <c r="SD261" s="77"/>
      <c r="SE261" s="77"/>
      <c r="SF261" s="77"/>
      <c r="SG261" s="77"/>
      <c r="SH261" s="77"/>
      <c r="SI261" s="77"/>
      <c r="SJ261" s="77"/>
      <c r="SK261" s="77"/>
      <c r="SL261" s="77"/>
      <c r="SM261" s="77"/>
      <c r="SN261" s="77"/>
      <c r="SO261" s="77"/>
      <c r="SP261" s="77"/>
      <c r="SQ261" s="77"/>
      <c r="SR261" s="77"/>
      <c r="SS261" s="77"/>
      <c r="ST261" s="77"/>
      <c r="SU261" s="77"/>
      <c r="SV261" s="77"/>
      <c r="SW261" s="77"/>
      <c r="SX261" s="77"/>
      <c r="SY261" s="77"/>
      <c r="SZ261" s="77"/>
      <c r="TA261" s="77"/>
      <c r="TB261" s="77"/>
      <c r="TC261" s="77"/>
      <c r="TD261" s="77"/>
      <c r="TE261" s="77"/>
      <c r="TF261" s="77"/>
      <c r="TG261" s="77"/>
      <c r="TH261" s="77"/>
      <c r="TI261" s="77"/>
      <c r="TJ261" s="77"/>
      <c r="TK261" s="77"/>
      <c r="TL261" s="77"/>
      <c r="TM261" s="77"/>
      <c r="TN261" s="77"/>
      <c r="TO261" s="77"/>
      <c r="TP261" s="77"/>
      <c r="TQ261" s="77"/>
    </row>
    <row r="262" spans="1:537" s="74" customFormat="1" ht="19.5" customHeight="1">
      <c r="A262" s="78"/>
      <c r="B262" s="76"/>
      <c r="C262" s="79" t="s">
        <v>515</v>
      </c>
      <c r="D262" s="76"/>
      <c r="E262" s="76"/>
      <c r="F262" s="76"/>
      <c r="G262" s="76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77"/>
      <c r="BT262" s="77"/>
      <c r="BU262" s="77"/>
      <c r="BV262" s="77"/>
      <c r="BW262" s="77"/>
      <c r="BX262" s="77"/>
      <c r="BY262" s="77"/>
      <c r="BZ262" s="77"/>
      <c r="CA262" s="77"/>
      <c r="CB262" s="77"/>
      <c r="CC262" s="77"/>
      <c r="CD262" s="77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  <c r="FO262" s="77"/>
      <c r="FP262" s="77"/>
      <c r="FQ262" s="77"/>
      <c r="FR262" s="77"/>
      <c r="FS262" s="77"/>
      <c r="FT262" s="77"/>
      <c r="FU262" s="77"/>
      <c r="FV262" s="77"/>
      <c r="FW262" s="77"/>
      <c r="FX262" s="77"/>
      <c r="FY262" s="77"/>
      <c r="FZ262" s="77"/>
      <c r="GA262" s="77"/>
      <c r="GB262" s="77"/>
      <c r="GC262" s="77"/>
      <c r="GD262" s="77"/>
      <c r="GE262" s="77"/>
      <c r="GF262" s="77"/>
      <c r="GG262" s="77"/>
      <c r="GH262" s="77"/>
      <c r="GI262" s="77"/>
      <c r="GJ262" s="77"/>
      <c r="GK262" s="77"/>
      <c r="GL262" s="77"/>
      <c r="GM262" s="77"/>
      <c r="GN262" s="77"/>
      <c r="GO262" s="77"/>
      <c r="GP262" s="77"/>
      <c r="GQ262" s="77"/>
      <c r="GR262" s="77"/>
      <c r="GS262" s="77"/>
      <c r="GT262" s="77"/>
      <c r="GU262" s="77"/>
      <c r="GV262" s="77"/>
      <c r="GW262" s="77"/>
      <c r="GX262" s="77"/>
      <c r="GY262" s="77"/>
      <c r="GZ262" s="77"/>
      <c r="HA262" s="77"/>
      <c r="HB262" s="77"/>
      <c r="HC262" s="77"/>
      <c r="HD262" s="77"/>
      <c r="HE262" s="77"/>
      <c r="HF262" s="77"/>
      <c r="HG262" s="77"/>
      <c r="HH262" s="77"/>
      <c r="HI262" s="77"/>
      <c r="HJ262" s="77"/>
      <c r="HK262" s="77"/>
      <c r="HL262" s="77"/>
      <c r="HM262" s="77"/>
      <c r="HN262" s="77"/>
      <c r="HO262" s="77"/>
      <c r="HP262" s="77"/>
      <c r="HQ262" s="77"/>
      <c r="HR262" s="77"/>
      <c r="HS262" s="77"/>
      <c r="HT262" s="77"/>
      <c r="HU262" s="77"/>
      <c r="HV262" s="77"/>
      <c r="HW262" s="77"/>
      <c r="HX262" s="77"/>
      <c r="HY262" s="77"/>
      <c r="HZ262" s="77"/>
      <c r="IA262" s="77"/>
      <c r="IB262" s="77"/>
      <c r="IC262" s="77"/>
      <c r="ID262" s="77"/>
      <c r="IE262" s="77"/>
      <c r="IF262" s="77"/>
      <c r="IG262" s="77"/>
      <c r="IH262" s="77"/>
      <c r="II262" s="77"/>
      <c r="IJ262" s="77"/>
      <c r="IK262" s="77"/>
      <c r="IL262" s="77"/>
      <c r="IM262" s="77"/>
      <c r="IN262" s="77"/>
      <c r="IO262" s="77"/>
      <c r="IP262" s="77"/>
      <c r="IQ262" s="77"/>
      <c r="IR262" s="77"/>
      <c r="IS262" s="77"/>
      <c r="IT262" s="77"/>
      <c r="IU262" s="77"/>
      <c r="IV262" s="77"/>
      <c r="IW262" s="77"/>
      <c r="IX262" s="77"/>
      <c r="IY262" s="77"/>
      <c r="IZ262" s="77"/>
      <c r="JA262" s="77"/>
      <c r="JB262" s="77"/>
      <c r="JC262" s="77"/>
      <c r="JD262" s="77"/>
      <c r="JE262" s="77"/>
      <c r="JF262" s="77"/>
      <c r="JG262" s="77"/>
      <c r="JH262" s="77"/>
      <c r="JI262" s="77"/>
      <c r="JJ262" s="77"/>
      <c r="JK262" s="77"/>
      <c r="JL262" s="77"/>
      <c r="JM262" s="77"/>
      <c r="JN262" s="77"/>
      <c r="JO262" s="77"/>
      <c r="JP262" s="77"/>
      <c r="JQ262" s="77"/>
      <c r="JR262" s="77"/>
      <c r="JS262" s="77"/>
      <c r="JT262" s="77"/>
      <c r="JU262" s="77"/>
      <c r="JV262" s="77"/>
      <c r="JW262" s="77"/>
      <c r="JX262" s="77"/>
      <c r="JY262" s="77"/>
      <c r="JZ262" s="77"/>
      <c r="KA262" s="77"/>
      <c r="KB262" s="77"/>
      <c r="KC262" s="77"/>
      <c r="KD262" s="77"/>
      <c r="KE262" s="77"/>
      <c r="KF262" s="77"/>
      <c r="KG262" s="77"/>
      <c r="KH262" s="77"/>
      <c r="KI262" s="77"/>
      <c r="KJ262" s="77"/>
      <c r="KK262" s="77"/>
      <c r="KL262" s="77"/>
      <c r="KM262" s="77"/>
      <c r="KN262" s="77"/>
      <c r="KO262" s="77"/>
      <c r="KP262" s="77"/>
      <c r="KQ262" s="77"/>
      <c r="KR262" s="77"/>
      <c r="KS262" s="77"/>
      <c r="KT262" s="77"/>
      <c r="KU262" s="77"/>
      <c r="KV262" s="77"/>
      <c r="KW262" s="77"/>
      <c r="KX262" s="77"/>
      <c r="KY262" s="77"/>
      <c r="KZ262" s="77"/>
      <c r="LA262" s="77"/>
      <c r="LB262" s="77"/>
      <c r="LC262" s="77"/>
      <c r="LD262" s="77"/>
      <c r="LE262" s="77"/>
      <c r="LF262" s="77"/>
      <c r="LG262" s="77"/>
      <c r="LH262" s="77"/>
      <c r="LI262" s="77"/>
      <c r="LJ262" s="77"/>
      <c r="LK262" s="77"/>
      <c r="LL262" s="77"/>
      <c r="LM262" s="77"/>
      <c r="LN262" s="77"/>
      <c r="LO262" s="77"/>
      <c r="LP262" s="77"/>
      <c r="LQ262" s="77"/>
      <c r="LR262" s="77"/>
      <c r="LS262" s="77"/>
      <c r="LT262" s="77"/>
      <c r="LU262" s="77"/>
      <c r="LV262" s="77"/>
      <c r="LW262" s="77"/>
      <c r="LX262" s="77"/>
      <c r="LY262" s="77"/>
      <c r="LZ262" s="77"/>
      <c r="MA262" s="77"/>
      <c r="MB262" s="77"/>
      <c r="MC262" s="77"/>
      <c r="MD262" s="77"/>
      <c r="ME262" s="77"/>
      <c r="MF262" s="77"/>
      <c r="MG262" s="77"/>
      <c r="MH262" s="77"/>
      <c r="MI262" s="77"/>
      <c r="MJ262" s="77"/>
      <c r="MK262" s="77"/>
      <c r="ML262" s="77"/>
      <c r="MM262" s="77"/>
      <c r="MN262" s="77"/>
      <c r="MO262" s="77"/>
      <c r="MP262" s="77"/>
      <c r="MQ262" s="77"/>
      <c r="MR262" s="77"/>
      <c r="MS262" s="77"/>
      <c r="MT262" s="77"/>
      <c r="MU262" s="77"/>
      <c r="MV262" s="77"/>
      <c r="MW262" s="77"/>
      <c r="MX262" s="77"/>
      <c r="MY262" s="77"/>
      <c r="MZ262" s="77"/>
      <c r="NA262" s="77"/>
      <c r="NB262" s="77"/>
      <c r="NC262" s="77"/>
      <c r="ND262" s="77"/>
      <c r="NE262" s="77"/>
      <c r="NF262" s="77"/>
      <c r="NG262" s="77"/>
      <c r="NH262" s="77"/>
      <c r="NI262" s="77"/>
      <c r="NJ262" s="77"/>
      <c r="NK262" s="77"/>
      <c r="NL262" s="77"/>
      <c r="NM262" s="77"/>
      <c r="NN262" s="77"/>
      <c r="NO262" s="77"/>
      <c r="NP262" s="77"/>
      <c r="NQ262" s="77"/>
      <c r="NR262" s="77"/>
      <c r="NS262" s="77"/>
      <c r="NT262" s="77"/>
      <c r="NU262" s="77"/>
      <c r="NV262" s="77"/>
      <c r="NW262" s="77"/>
      <c r="NX262" s="77"/>
      <c r="NY262" s="77"/>
      <c r="NZ262" s="77"/>
      <c r="OA262" s="77"/>
      <c r="OB262" s="77"/>
      <c r="OC262" s="77"/>
      <c r="OD262" s="77"/>
      <c r="OE262" s="77"/>
      <c r="OF262" s="77"/>
      <c r="OG262" s="77"/>
      <c r="OH262" s="77"/>
      <c r="OI262" s="77"/>
      <c r="OJ262" s="77"/>
      <c r="OK262" s="77"/>
      <c r="OL262" s="77"/>
      <c r="OM262" s="77"/>
      <c r="ON262" s="77"/>
      <c r="OO262" s="77"/>
      <c r="OP262" s="77"/>
      <c r="OQ262" s="77"/>
      <c r="OR262" s="77"/>
      <c r="OS262" s="77"/>
      <c r="OT262" s="77"/>
      <c r="OU262" s="77"/>
      <c r="OV262" s="77"/>
      <c r="OW262" s="77"/>
      <c r="OX262" s="77"/>
      <c r="OY262" s="77"/>
      <c r="OZ262" s="77"/>
      <c r="PA262" s="77"/>
      <c r="PB262" s="77"/>
      <c r="PC262" s="77"/>
      <c r="PD262" s="77"/>
      <c r="PE262" s="77"/>
      <c r="PF262" s="77"/>
      <c r="PG262" s="77"/>
      <c r="PH262" s="77"/>
      <c r="PI262" s="77"/>
      <c r="PJ262" s="77"/>
      <c r="PK262" s="77"/>
      <c r="PL262" s="77"/>
      <c r="PM262" s="77"/>
      <c r="PN262" s="77"/>
      <c r="PO262" s="77"/>
      <c r="PP262" s="77"/>
      <c r="PQ262" s="77"/>
      <c r="PR262" s="77"/>
      <c r="PS262" s="77"/>
      <c r="PT262" s="77"/>
      <c r="PU262" s="77"/>
      <c r="PV262" s="77"/>
      <c r="PW262" s="77"/>
      <c r="PX262" s="77"/>
      <c r="PY262" s="77"/>
      <c r="PZ262" s="77"/>
      <c r="QA262" s="77"/>
      <c r="QB262" s="77"/>
      <c r="QC262" s="77"/>
      <c r="QD262" s="77"/>
      <c r="QE262" s="77"/>
      <c r="QF262" s="77"/>
      <c r="QG262" s="77"/>
      <c r="QH262" s="77"/>
      <c r="QI262" s="77"/>
      <c r="QJ262" s="77"/>
      <c r="QK262" s="77"/>
      <c r="QL262" s="77"/>
      <c r="QM262" s="77"/>
      <c r="QN262" s="77"/>
      <c r="QO262" s="77"/>
      <c r="QP262" s="77"/>
      <c r="QQ262" s="77"/>
      <c r="QR262" s="77"/>
      <c r="QS262" s="77"/>
      <c r="QT262" s="77"/>
      <c r="QU262" s="77"/>
      <c r="QV262" s="77"/>
      <c r="QW262" s="77"/>
      <c r="QX262" s="77"/>
      <c r="QY262" s="77"/>
      <c r="QZ262" s="77"/>
      <c r="RA262" s="77"/>
      <c r="RB262" s="77"/>
      <c r="RC262" s="77"/>
      <c r="RD262" s="77"/>
      <c r="RE262" s="77"/>
      <c r="RF262" s="77"/>
      <c r="RG262" s="77"/>
      <c r="RH262" s="77"/>
      <c r="RI262" s="77"/>
      <c r="RJ262" s="77"/>
      <c r="RK262" s="77"/>
      <c r="RL262" s="77"/>
      <c r="RM262" s="77"/>
      <c r="RN262" s="77"/>
      <c r="RO262" s="77"/>
      <c r="RP262" s="77"/>
      <c r="RQ262" s="77"/>
      <c r="RR262" s="77"/>
      <c r="RS262" s="77"/>
      <c r="RT262" s="77"/>
      <c r="RU262" s="77"/>
      <c r="RV262" s="77"/>
      <c r="RW262" s="77"/>
      <c r="RX262" s="77"/>
      <c r="RY262" s="77"/>
      <c r="RZ262" s="77"/>
      <c r="SA262" s="77"/>
      <c r="SB262" s="77"/>
      <c r="SC262" s="77"/>
      <c r="SD262" s="77"/>
      <c r="SE262" s="77"/>
      <c r="SF262" s="77"/>
      <c r="SG262" s="77"/>
      <c r="SH262" s="77"/>
      <c r="SI262" s="77"/>
      <c r="SJ262" s="77"/>
      <c r="SK262" s="77"/>
      <c r="SL262" s="77"/>
      <c r="SM262" s="77"/>
      <c r="SN262" s="77"/>
      <c r="SO262" s="77"/>
      <c r="SP262" s="77"/>
      <c r="SQ262" s="77"/>
      <c r="SR262" s="77"/>
      <c r="SS262" s="77"/>
      <c r="ST262" s="77"/>
      <c r="SU262" s="77"/>
      <c r="SV262" s="77"/>
      <c r="SW262" s="77"/>
      <c r="SX262" s="77"/>
      <c r="SY262" s="77"/>
      <c r="SZ262" s="77"/>
      <c r="TA262" s="77"/>
      <c r="TB262" s="77"/>
      <c r="TC262" s="77"/>
      <c r="TD262" s="77"/>
      <c r="TE262" s="77"/>
      <c r="TF262" s="77"/>
      <c r="TG262" s="77"/>
      <c r="TH262" s="77"/>
      <c r="TI262" s="77"/>
      <c r="TJ262" s="77"/>
      <c r="TK262" s="77"/>
      <c r="TL262" s="77"/>
      <c r="TM262" s="77"/>
      <c r="TN262" s="77"/>
      <c r="TO262" s="77"/>
      <c r="TP262" s="77"/>
      <c r="TQ262" s="77"/>
    </row>
    <row r="263" spans="1:537" s="74" customFormat="1" ht="12" customHeight="1">
      <c r="A263" s="78"/>
      <c r="B263" s="76"/>
      <c r="C263" s="76"/>
      <c r="D263" s="76"/>
      <c r="E263" s="76"/>
      <c r="F263" s="76"/>
      <c r="G263" s="76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  <c r="AT263" s="77"/>
      <c r="AU263" s="77"/>
      <c r="AV263" s="77"/>
      <c r="AW263" s="77"/>
      <c r="AX263" s="77"/>
      <c r="AY263" s="77"/>
      <c r="AZ263" s="77"/>
      <c r="BA263" s="77"/>
      <c r="BB263" s="77"/>
      <c r="BC263" s="77"/>
      <c r="BD263" s="77"/>
      <c r="BE263" s="77"/>
      <c r="BF263" s="77"/>
      <c r="BG263" s="77"/>
      <c r="BH263" s="77"/>
      <c r="BI263" s="77"/>
      <c r="BJ263" s="77"/>
      <c r="BK263" s="77"/>
      <c r="BL263" s="77"/>
      <c r="BM263" s="77"/>
      <c r="BN263" s="77"/>
      <c r="BO263" s="77"/>
      <c r="BP263" s="77"/>
      <c r="BQ263" s="77"/>
      <c r="BR263" s="77"/>
      <c r="BS263" s="77"/>
      <c r="BT263" s="77"/>
      <c r="BU263" s="77"/>
      <c r="BV263" s="77"/>
      <c r="BW263" s="77"/>
      <c r="BX263" s="77"/>
      <c r="BY263" s="77"/>
      <c r="BZ263" s="77"/>
      <c r="CA263" s="77"/>
      <c r="CB263" s="77"/>
      <c r="CC263" s="77"/>
      <c r="CD263" s="77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  <c r="FO263" s="77"/>
      <c r="FP263" s="77"/>
      <c r="FQ263" s="77"/>
      <c r="FR263" s="77"/>
      <c r="FS263" s="77"/>
      <c r="FT263" s="77"/>
      <c r="FU263" s="77"/>
      <c r="FV263" s="77"/>
      <c r="FW263" s="77"/>
      <c r="FX263" s="77"/>
      <c r="FY263" s="77"/>
      <c r="FZ263" s="77"/>
      <c r="GA263" s="77"/>
      <c r="GB263" s="77"/>
      <c r="GC263" s="77"/>
      <c r="GD263" s="77"/>
      <c r="GE263" s="77"/>
      <c r="GF263" s="77"/>
      <c r="GG263" s="77"/>
      <c r="GH263" s="77"/>
      <c r="GI263" s="77"/>
      <c r="GJ263" s="77"/>
      <c r="GK263" s="77"/>
      <c r="GL263" s="77"/>
      <c r="GM263" s="77"/>
      <c r="GN263" s="77"/>
      <c r="GO263" s="77"/>
      <c r="GP263" s="77"/>
      <c r="GQ263" s="77"/>
      <c r="GR263" s="77"/>
      <c r="GS263" s="77"/>
      <c r="GT263" s="77"/>
      <c r="GU263" s="77"/>
      <c r="GV263" s="77"/>
      <c r="GW263" s="77"/>
      <c r="GX263" s="77"/>
      <c r="GY263" s="77"/>
      <c r="GZ263" s="77"/>
      <c r="HA263" s="77"/>
      <c r="HB263" s="77"/>
      <c r="HC263" s="77"/>
      <c r="HD263" s="77"/>
      <c r="HE263" s="77"/>
      <c r="HF263" s="77"/>
      <c r="HG263" s="77"/>
      <c r="HH263" s="77"/>
      <c r="HI263" s="77"/>
      <c r="HJ263" s="77"/>
      <c r="HK263" s="77"/>
      <c r="HL263" s="77"/>
      <c r="HM263" s="77"/>
      <c r="HN263" s="77"/>
      <c r="HO263" s="77"/>
      <c r="HP263" s="77"/>
      <c r="HQ263" s="77"/>
      <c r="HR263" s="77"/>
      <c r="HS263" s="77"/>
      <c r="HT263" s="77"/>
      <c r="HU263" s="77"/>
      <c r="HV263" s="77"/>
      <c r="HW263" s="77"/>
      <c r="HX263" s="77"/>
      <c r="HY263" s="77"/>
      <c r="HZ263" s="77"/>
      <c r="IA263" s="77"/>
      <c r="IB263" s="77"/>
      <c r="IC263" s="77"/>
      <c r="ID263" s="77"/>
      <c r="IE263" s="77"/>
      <c r="IF263" s="77"/>
      <c r="IG263" s="77"/>
      <c r="IH263" s="77"/>
      <c r="II263" s="77"/>
      <c r="IJ263" s="77"/>
      <c r="IK263" s="77"/>
      <c r="IL263" s="77"/>
      <c r="IM263" s="77"/>
      <c r="IN263" s="77"/>
      <c r="IO263" s="77"/>
      <c r="IP263" s="77"/>
      <c r="IQ263" s="77"/>
      <c r="IR263" s="77"/>
      <c r="IS263" s="77"/>
      <c r="IT263" s="77"/>
      <c r="IU263" s="77"/>
      <c r="IV263" s="77"/>
      <c r="IW263" s="77"/>
      <c r="IX263" s="77"/>
      <c r="IY263" s="77"/>
      <c r="IZ263" s="77"/>
      <c r="JA263" s="77"/>
      <c r="JB263" s="77"/>
      <c r="JC263" s="77"/>
      <c r="JD263" s="77"/>
      <c r="JE263" s="77"/>
      <c r="JF263" s="77"/>
      <c r="JG263" s="77"/>
      <c r="JH263" s="77"/>
      <c r="JI263" s="77"/>
      <c r="JJ263" s="77"/>
      <c r="JK263" s="77"/>
      <c r="JL263" s="77"/>
      <c r="JM263" s="77"/>
      <c r="JN263" s="77"/>
      <c r="JO263" s="77"/>
      <c r="JP263" s="77"/>
      <c r="JQ263" s="77"/>
      <c r="JR263" s="77"/>
      <c r="JS263" s="77"/>
      <c r="JT263" s="77"/>
      <c r="JU263" s="77"/>
      <c r="JV263" s="77"/>
      <c r="JW263" s="77"/>
      <c r="JX263" s="77"/>
      <c r="JY263" s="77"/>
      <c r="JZ263" s="77"/>
      <c r="KA263" s="77"/>
      <c r="KB263" s="77"/>
      <c r="KC263" s="77"/>
      <c r="KD263" s="77"/>
      <c r="KE263" s="77"/>
      <c r="KF263" s="77"/>
      <c r="KG263" s="77"/>
      <c r="KH263" s="77"/>
      <c r="KI263" s="77"/>
      <c r="KJ263" s="77"/>
      <c r="KK263" s="77"/>
      <c r="KL263" s="77"/>
      <c r="KM263" s="77"/>
      <c r="KN263" s="77"/>
      <c r="KO263" s="77"/>
      <c r="KP263" s="77"/>
      <c r="KQ263" s="77"/>
      <c r="KR263" s="77"/>
      <c r="KS263" s="77"/>
      <c r="KT263" s="77"/>
      <c r="KU263" s="77"/>
      <c r="KV263" s="77"/>
      <c r="KW263" s="77"/>
      <c r="KX263" s="77"/>
      <c r="KY263" s="77"/>
      <c r="KZ263" s="77"/>
      <c r="LA263" s="77"/>
      <c r="LB263" s="77"/>
      <c r="LC263" s="77"/>
      <c r="LD263" s="77"/>
      <c r="LE263" s="77"/>
      <c r="LF263" s="77"/>
      <c r="LG263" s="77"/>
      <c r="LH263" s="77"/>
      <c r="LI263" s="77"/>
      <c r="LJ263" s="77"/>
      <c r="LK263" s="77"/>
      <c r="LL263" s="77"/>
      <c r="LM263" s="77"/>
      <c r="LN263" s="77"/>
      <c r="LO263" s="77"/>
      <c r="LP263" s="77"/>
      <c r="LQ263" s="77"/>
      <c r="LR263" s="77"/>
      <c r="LS263" s="77"/>
      <c r="LT263" s="77"/>
      <c r="LU263" s="77"/>
      <c r="LV263" s="77"/>
      <c r="LW263" s="77"/>
      <c r="LX263" s="77"/>
      <c r="LY263" s="77"/>
      <c r="LZ263" s="77"/>
      <c r="MA263" s="77"/>
      <c r="MB263" s="77"/>
      <c r="MC263" s="77"/>
      <c r="MD263" s="77"/>
      <c r="ME263" s="77"/>
      <c r="MF263" s="77"/>
      <c r="MG263" s="77"/>
      <c r="MH263" s="77"/>
      <c r="MI263" s="77"/>
      <c r="MJ263" s="77"/>
      <c r="MK263" s="77"/>
      <c r="ML263" s="77"/>
      <c r="MM263" s="77"/>
      <c r="MN263" s="77"/>
      <c r="MO263" s="77"/>
      <c r="MP263" s="77"/>
      <c r="MQ263" s="77"/>
      <c r="MR263" s="77"/>
      <c r="MS263" s="77"/>
      <c r="MT263" s="77"/>
      <c r="MU263" s="77"/>
      <c r="MV263" s="77"/>
      <c r="MW263" s="77"/>
      <c r="MX263" s="77"/>
      <c r="MY263" s="77"/>
      <c r="MZ263" s="77"/>
      <c r="NA263" s="77"/>
      <c r="NB263" s="77"/>
      <c r="NC263" s="77"/>
      <c r="ND263" s="77"/>
      <c r="NE263" s="77"/>
      <c r="NF263" s="77"/>
      <c r="NG263" s="77"/>
      <c r="NH263" s="77"/>
      <c r="NI263" s="77"/>
      <c r="NJ263" s="77"/>
      <c r="NK263" s="77"/>
      <c r="NL263" s="77"/>
      <c r="NM263" s="77"/>
      <c r="NN263" s="77"/>
      <c r="NO263" s="77"/>
      <c r="NP263" s="77"/>
      <c r="NQ263" s="77"/>
      <c r="NR263" s="77"/>
      <c r="NS263" s="77"/>
      <c r="NT263" s="77"/>
      <c r="NU263" s="77"/>
      <c r="NV263" s="77"/>
      <c r="NW263" s="77"/>
      <c r="NX263" s="77"/>
      <c r="NY263" s="77"/>
      <c r="NZ263" s="77"/>
      <c r="OA263" s="77"/>
      <c r="OB263" s="77"/>
      <c r="OC263" s="77"/>
      <c r="OD263" s="77"/>
      <c r="OE263" s="77"/>
      <c r="OF263" s="77"/>
      <c r="OG263" s="77"/>
      <c r="OH263" s="77"/>
      <c r="OI263" s="77"/>
      <c r="OJ263" s="77"/>
      <c r="OK263" s="77"/>
      <c r="OL263" s="77"/>
      <c r="OM263" s="77"/>
      <c r="ON263" s="77"/>
      <c r="OO263" s="77"/>
      <c r="OP263" s="77"/>
      <c r="OQ263" s="77"/>
      <c r="OR263" s="77"/>
      <c r="OS263" s="77"/>
      <c r="OT263" s="77"/>
      <c r="OU263" s="77"/>
      <c r="OV263" s="77"/>
      <c r="OW263" s="77"/>
      <c r="OX263" s="77"/>
      <c r="OY263" s="77"/>
      <c r="OZ263" s="77"/>
      <c r="PA263" s="77"/>
      <c r="PB263" s="77"/>
      <c r="PC263" s="77"/>
      <c r="PD263" s="77"/>
      <c r="PE263" s="77"/>
      <c r="PF263" s="77"/>
      <c r="PG263" s="77"/>
      <c r="PH263" s="77"/>
      <c r="PI263" s="77"/>
      <c r="PJ263" s="77"/>
      <c r="PK263" s="77"/>
      <c r="PL263" s="77"/>
      <c r="PM263" s="77"/>
      <c r="PN263" s="77"/>
      <c r="PO263" s="77"/>
      <c r="PP263" s="77"/>
      <c r="PQ263" s="77"/>
      <c r="PR263" s="77"/>
      <c r="PS263" s="77"/>
      <c r="PT263" s="77"/>
      <c r="PU263" s="77"/>
      <c r="PV263" s="77"/>
      <c r="PW263" s="77"/>
      <c r="PX263" s="77"/>
      <c r="PY263" s="77"/>
      <c r="PZ263" s="77"/>
      <c r="QA263" s="77"/>
      <c r="QB263" s="77"/>
      <c r="QC263" s="77"/>
      <c r="QD263" s="77"/>
      <c r="QE263" s="77"/>
      <c r="QF263" s="77"/>
      <c r="QG263" s="77"/>
      <c r="QH263" s="77"/>
      <c r="QI263" s="77"/>
      <c r="QJ263" s="77"/>
      <c r="QK263" s="77"/>
      <c r="QL263" s="77"/>
      <c r="QM263" s="77"/>
      <c r="QN263" s="77"/>
      <c r="QO263" s="77"/>
      <c r="QP263" s="77"/>
      <c r="QQ263" s="77"/>
      <c r="QR263" s="77"/>
      <c r="QS263" s="77"/>
      <c r="QT263" s="77"/>
      <c r="QU263" s="77"/>
      <c r="QV263" s="77"/>
      <c r="QW263" s="77"/>
      <c r="QX263" s="77"/>
      <c r="QY263" s="77"/>
      <c r="QZ263" s="77"/>
      <c r="RA263" s="77"/>
      <c r="RB263" s="77"/>
      <c r="RC263" s="77"/>
      <c r="RD263" s="77"/>
      <c r="RE263" s="77"/>
      <c r="RF263" s="77"/>
      <c r="RG263" s="77"/>
      <c r="RH263" s="77"/>
      <c r="RI263" s="77"/>
      <c r="RJ263" s="77"/>
      <c r="RK263" s="77"/>
      <c r="RL263" s="77"/>
      <c r="RM263" s="77"/>
      <c r="RN263" s="77"/>
      <c r="RO263" s="77"/>
      <c r="RP263" s="77"/>
      <c r="RQ263" s="77"/>
      <c r="RR263" s="77"/>
      <c r="RS263" s="77"/>
      <c r="RT263" s="77"/>
      <c r="RU263" s="77"/>
      <c r="RV263" s="77"/>
      <c r="RW263" s="77"/>
      <c r="RX263" s="77"/>
      <c r="RY263" s="77"/>
      <c r="RZ263" s="77"/>
      <c r="SA263" s="77"/>
      <c r="SB263" s="77"/>
      <c r="SC263" s="77"/>
      <c r="SD263" s="77"/>
      <c r="SE263" s="77"/>
      <c r="SF263" s="77"/>
      <c r="SG263" s="77"/>
      <c r="SH263" s="77"/>
      <c r="SI263" s="77"/>
      <c r="SJ263" s="77"/>
      <c r="SK263" s="77"/>
      <c r="SL263" s="77"/>
      <c r="SM263" s="77"/>
      <c r="SN263" s="77"/>
      <c r="SO263" s="77"/>
      <c r="SP263" s="77"/>
      <c r="SQ263" s="77"/>
      <c r="SR263" s="77"/>
      <c r="SS263" s="77"/>
      <c r="ST263" s="77"/>
      <c r="SU263" s="77"/>
      <c r="SV263" s="77"/>
      <c r="SW263" s="77"/>
      <c r="SX263" s="77"/>
      <c r="SY263" s="77"/>
      <c r="SZ263" s="77"/>
      <c r="TA263" s="77"/>
      <c r="TB263" s="77"/>
      <c r="TC263" s="77"/>
      <c r="TD263" s="77"/>
      <c r="TE263" s="77"/>
      <c r="TF263" s="77"/>
      <c r="TG263" s="77"/>
      <c r="TH263" s="77"/>
      <c r="TI263" s="77"/>
      <c r="TJ263" s="77"/>
      <c r="TK263" s="77"/>
      <c r="TL263" s="77"/>
      <c r="TM263" s="77"/>
      <c r="TN263" s="77"/>
      <c r="TO263" s="77"/>
      <c r="TP263" s="77"/>
      <c r="TQ263" s="77"/>
    </row>
    <row r="264" spans="1:537" s="74" customFormat="1" ht="12" customHeight="1">
      <c r="A264" s="78"/>
      <c r="B264" s="76"/>
      <c r="C264" s="76"/>
      <c r="D264" s="76"/>
      <c r="E264" s="76"/>
      <c r="F264" s="76"/>
      <c r="G264" s="76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77"/>
      <c r="BT264" s="77"/>
      <c r="BU264" s="77"/>
      <c r="BV264" s="77"/>
      <c r="BW264" s="77"/>
      <c r="BX264" s="77"/>
      <c r="BY264" s="77"/>
      <c r="BZ264" s="77"/>
      <c r="CA264" s="77"/>
      <c r="CB264" s="77"/>
      <c r="CC264" s="77"/>
      <c r="CD264" s="77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  <c r="FO264" s="77"/>
      <c r="FP264" s="77"/>
      <c r="FQ264" s="77"/>
      <c r="FR264" s="77"/>
      <c r="FS264" s="77"/>
      <c r="FT264" s="77"/>
      <c r="FU264" s="77"/>
      <c r="FV264" s="77"/>
      <c r="FW264" s="77"/>
      <c r="FX264" s="77"/>
      <c r="FY264" s="77"/>
      <c r="FZ264" s="77"/>
      <c r="GA264" s="77"/>
      <c r="GB264" s="77"/>
      <c r="GC264" s="77"/>
      <c r="GD264" s="77"/>
      <c r="GE264" s="77"/>
      <c r="GF264" s="77"/>
      <c r="GG264" s="77"/>
      <c r="GH264" s="77"/>
      <c r="GI264" s="77"/>
      <c r="GJ264" s="77"/>
      <c r="GK264" s="77"/>
      <c r="GL264" s="77"/>
      <c r="GM264" s="77"/>
      <c r="GN264" s="77"/>
      <c r="GO264" s="77"/>
      <c r="GP264" s="77"/>
      <c r="GQ264" s="77"/>
      <c r="GR264" s="77"/>
      <c r="GS264" s="77"/>
      <c r="GT264" s="77"/>
      <c r="GU264" s="77"/>
      <c r="GV264" s="77"/>
      <c r="GW264" s="77"/>
      <c r="GX264" s="77"/>
      <c r="GY264" s="77"/>
      <c r="GZ264" s="77"/>
      <c r="HA264" s="77"/>
      <c r="HB264" s="77"/>
      <c r="HC264" s="77"/>
      <c r="HD264" s="77"/>
      <c r="HE264" s="77"/>
      <c r="HF264" s="77"/>
      <c r="HG264" s="77"/>
      <c r="HH264" s="77"/>
      <c r="HI264" s="77"/>
      <c r="HJ264" s="77"/>
      <c r="HK264" s="77"/>
      <c r="HL264" s="77"/>
      <c r="HM264" s="77"/>
      <c r="HN264" s="77"/>
      <c r="HO264" s="77"/>
      <c r="HP264" s="77"/>
      <c r="HQ264" s="77"/>
      <c r="HR264" s="77"/>
      <c r="HS264" s="77"/>
      <c r="HT264" s="77"/>
      <c r="HU264" s="77"/>
      <c r="HV264" s="77"/>
      <c r="HW264" s="77"/>
      <c r="HX264" s="77"/>
      <c r="HY264" s="77"/>
      <c r="HZ264" s="77"/>
      <c r="IA264" s="77"/>
      <c r="IB264" s="77"/>
      <c r="IC264" s="77"/>
      <c r="ID264" s="77"/>
      <c r="IE264" s="77"/>
      <c r="IF264" s="77"/>
      <c r="IG264" s="77"/>
      <c r="IH264" s="77"/>
      <c r="II264" s="77"/>
      <c r="IJ264" s="77"/>
      <c r="IK264" s="77"/>
      <c r="IL264" s="77"/>
      <c r="IM264" s="77"/>
      <c r="IN264" s="77"/>
      <c r="IO264" s="77"/>
      <c r="IP264" s="77"/>
      <c r="IQ264" s="77"/>
      <c r="IR264" s="77"/>
      <c r="IS264" s="77"/>
      <c r="IT264" s="77"/>
      <c r="IU264" s="77"/>
      <c r="IV264" s="77"/>
      <c r="IW264" s="77"/>
      <c r="IX264" s="77"/>
      <c r="IY264" s="77"/>
      <c r="IZ264" s="77"/>
      <c r="JA264" s="77"/>
      <c r="JB264" s="77"/>
      <c r="JC264" s="77"/>
      <c r="JD264" s="77"/>
      <c r="JE264" s="77"/>
      <c r="JF264" s="77"/>
      <c r="JG264" s="77"/>
      <c r="JH264" s="77"/>
      <c r="JI264" s="77"/>
      <c r="JJ264" s="77"/>
      <c r="JK264" s="77"/>
      <c r="JL264" s="77"/>
      <c r="JM264" s="77"/>
      <c r="JN264" s="77"/>
      <c r="JO264" s="77"/>
      <c r="JP264" s="77"/>
      <c r="JQ264" s="77"/>
      <c r="JR264" s="77"/>
      <c r="JS264" s="77"/>
      <c r="JT264" s="77"/>
      <c r="JU264" s="77"/>
      <c r="JV264" s="77"/>
      <c r="JW264" s="77"/>
      <c r="JX264" s="77"/>
      <c r="JY264" s="77"/>
      <c r="JZ264" s="77"/>
      <c r="KA264" s="77"/>
      <c r="KB264" s="77"/>
      <c r="KC264" s="77"/>
      <c r="KD264" s="77"/>
      <c r="KE264" s="77"/>
      <c r="KF264" s="77"/>
      <c r="KG264" s="77"/>
      <c r="KH264" s="77"/>
      <c r="KI264" s="77"/>
      <c r="KJ264" s="77"/>
      <c r="KK264" s="77"/>
      <c r="KL264" s="77"/>
      <c r="KM264" s="77"/>
      <c r="KN264" s="77"/>
      <c r="KO264" s="77"/>
      <c r="KP264" s="77"/>
      <c r="KQ264" s="77"/>
      <c r="KR264" s="77"/>
      <c r="KS264" s="77"/>
      <c r="KT264" s="77"/>
      <c r="KU264" s="77"/>
      <c r="KV264" s="77"/>
      <c r="KW264" s="77"/>
      <c r="KX264" s="77"/>
      <c r="KY264" s="77"/>
      <c r="KZ264" s="77"/>
      <c r="LA264" s="77"/>
      <c r="LB264" s="77"/>
      <c r="LC264" s="77"/>
      <c r="LD264" s="77"/>
      <c r="LE264" s="77"/>
      <c r="LF264" s="77"/>
      <c r="LG264" s="77"/>
      <c r="LH264" s="77"/>
      <c r="LI264" s="77"/>
      <c r="LJ264" s="77"/>
      <c r="LK264" s="77"/>
      <c r="LL264" s="77"/>
      <c r="LM264" s="77"/>
      <c r="LN264" s="77"/>
      <c r="LO264" s="77"/>
      <c r="LP264" s="77"/>
      <c r="LQ264" s="77"/>
      <c r="LR264" s="77"/>
      <c r="LS264" s="77"/>
      <c r="LT264" s="77"/>
      <c r="LU264" s="77"/>
      <c r="LV264" s="77"/>
      <c r="LW264" s="77"/>
      <c r="LX264" s="77"/>
      <c r="LY264" s="77"/>
      <c r="LZ264" s="77"/>
      <c r="MA264" s="77"/>
      <c r="MB264" s="77"/>
      <c r="MC264" s="77"/>
      <c r="MD264" s="77"/>
      <c r="ME264" s="77"/>
      <c r="MF264" s="77"/>
      <c r="MG264" s="77"/>
      <c r="MH264" s="77"/>
      <c r="MI264" s="77"/>
      <c r="MJ264" s="77"/>
      <c r="MK264" s="77"/>
      <c r="ML264" s="77"/>
      <c r="MM264" s="77"/>
      <c r="MN264" s="77"/>
      <c r="MO264" s="77"/>
      <c r="MP264" s="77"/>
      <c r="MQ264" s="77"/>
      <c r="MR264" s="77"/>
      <c r="MS264" s="77"/>
      <c r="MT264" s="77"/>
      <c r="MU264" s="77"/>
      <c r="MV264" s="77"/>
      <c r="MW264" s="77"/>
      <c r="MX264" s="77"/>
      <c r="MY264" s="77"/>
      <c r="MZ264" s="77"/>
      <c r="NA264" s="77"/>
      <c r="NB264" s="77"/>
      <c r="NC264" s="77"/>
      <c r="ND264" s="77"/>
      <c r="NE264" s="77"/>
      <c r="NF264" s="77"/>
      <c r="NG264" s="77"/>
      <c r="NH264" s="77"/>
      <c r="NI264" s="77"/>
      <c r="NJ264" s="77"/>
      <c r="NK264" s="77"/>
      <c r="NL264" s="77"/>
      <c r="NM264" s="77"/>
      <c r="NN264" s="77"/>
      <c r="NO264" s="77"/>
      <c r="NP264" s="77"/>
      <c r="NQ264" s="77"/>
      <c r="NR264" s="77"/>
      <c r="NS264" s="77"/>
      <c r="NT264" s="77"/>
      <c r="NU264" s="77"/>
      <c r="NV264" s="77"/>
      <c r="NW264" s="77"/>
      <c r="NX264" s="77"/>
      <c r="NY264" s="77"/>
      <c r="NZ264" s="77"/>
      <c r="OA264" s="77"/>
      <c r="OB264" s="77"/>
      <c r="OC264" s="77"/>
      <c r="OD264" s="77"/>
      <c r="OE264" s="77"/>
      <c r="OF264" s="77"/>
      <c r="OG264" s="77"/>
      <c r="OH264" s="77"/>
      <c r="OI264" s="77"/>
      <c r="OJ264" s="77"/>
      <c r="OK264" s="77"/>
      <c r="OL264" s="77"/>
      <c r="OM264" s="77"/>
      <c r="ON264" s="77"/>
      <c r="OO264" s="77"/>
      <c r="OP264" s="77"/>
      <c r="OQ264" s="77"/>
      <c r="OR264" s="77"/>
      <c r="OS264" s="77"/>
      <c r="OT264" s="77"/>
      <c r="OU264" s="77"/>
      <c r="OV264" s="77"/>
      <c r="OW264" s="77"/>
      <c r="OX264" s="77"/>
      <c r="OY264" s="77"/>
      <c r="OZ264" s="77"/>
      <c r="PA264" s="77"/>
      <c r="PB264" s="77"/>
      <c r="PC264" s="77"/>
      <c r="PD264" s="77"/>
      <c r="PE264" s="77"/>
      <c r="PF264" s="77"/>
      <c r="PG264" s="77"/>
      <c r="PH264" s="77"/>
      <c r="PI264" s="77"/>
      <c r="PJ264" s="77"/>
      <c r="PK264" s="77"/>
      <c r="PL264" s="77"/>
      <c r="PM264" s="77"/>
      <c r="PN264" s="77"/>
      <c r="PO264" s="77"/>
      <c r="PP264" s="77"/>
      <c r="PQ264" s="77"/>
      <c r="PR264" s="77"/>
      <c r="PS264" s="77"/>
      <c r="PT264" s="77"/>
      <c r="PU264" s="77"/>
      <c r="PV264" s="77"/>
      <c r="PW264" s="77"/>
      <c r="PX264" s="77"/>
      <c r="PY264" s="77"/>
      <c r="PZ264" s="77"/>
      <c r="QA264" s="77"/>
      <c r="QB264" s="77"/>
      <c r="QC264" s="77"/>
      <c r="QD264" s="77"/>
      <c r="QE264" s="77"/>
      <c r="QF264" s="77"/>
      <c r="QG264" s="77"/>
      <c r="QH264" s="77"/>
      <c r="QI264" s="77"/>
      <c r="QJ264" s="77"/>
      <c r="QK264" s="77"/>
      <c r="QL264" s="77"/>
      <c r="QM264" s="77"/>
      <c r="QN264" s="77"/>
      <c r="QO264" s="77"/>
      <c r="QP264" s="77"/>
      <c r="QQ264" s="77"/>
      <c r="QR264" s="77"/>
      <c r="QS264" s="77"/>
      <c r="QT264" s="77"/>
      <c r="QU264" s="77"/>
      <c r="QV264" s="77"/>
      <c r="QW264" s="77"/>
      <c r="QX264" s="77"/>
      <c r="QY264" s="77"/>
      <c r="QZ264" s="77"/>
      <c r="RA264" s="77"/>
      <c r="RB264" s="77"/>
      <c r="RC264" s="77"/>
      <c r="RD264" s="77"/>
      <c r="RE264" s="77"/>
      <c r="RF264" s="77"/>
      <c r="RG264" s="77"/>
      <c r="RH264" s="77"/>
      <c r="RI264" s="77"/>
      <c r="RJ264" s="77"/>
      <c r="RK264" s="77"/>
      <c r="RL264" s="77"/>
      <c r="RM264" s="77"/>
      <c r="RN264" s="77"/>
      <c r="RO264" s="77"/>
      <c r="RP264" s="77"/>
      <c r="RQ264" s="77"/>
      <c r="RR264" s="77"/>
      <c r="RS264" s="77"/>
      <c r="RT264" s="77"/>
      <c r="RU264" s="77"/>
      <c r="RV264" s="77"/>
      <c r="RW264" s="77"/>
      <c r="RX264" s="77"/>
      <c r="RY264" s="77"/>
      <c r="RZ264" s="77"/>
      <c r="SA264" s="77"/>
      <c r="SB264" s="77"/>
      <c r="SC264" s="77"/>
      <c r="SD264" s="77"/>
      <c r="SE264" s="77"/>
      <c r="SF264" s="77"/>
      <c r="SG264" s="77"/>
      <c r="SH264" s="77"/>
      <c r="SI264" s="77"/>
      <c r="SJ264" s="77"/>
      <c r="SK264" s="77"/>
      <c r="SL264" s="77"/>
      <c r="SM264" s="77"/>
      <c r="SN264" s="77"/>
      <c r="SO264" s="77"/>
      <c r="SP264" s="77"/>
      <c r="SQ264" s="77"/>
      <c r="SR264" s="77"/>
      <c r="SS264" s="77"/>
      <c r="ST264" s="77"/>
      <c r="SU264" s="77"/>
      <c r="SV264" s="77"/>
      <c r="SW264" s="77"/>
      <c r="SX264" s="77"/>
      <c r="SY264" s="77"/>
      <c r="SZ264" s="77"/>
      <c r="TA264" s="77"/>
      <c r="TB264" s="77"/>
      <c r="TC264" s="77"/>
      <c r="TD264" s="77"/>
      <c r="TE264" s="77"/>
      <c r="TF264" s="77"/>
      <c r="TG264" s="77"/>
      <c r="TH264" s="77"/>
      <c r="TI264" s="77"/>
      <c r="TJ264" s="77"/>
      <c r="TK264" s="77"/>
      <c r="TL264" s="77"/>
      <c r="TM264" s="77"/>
      <c r="TN264" s="77"/>
      <c r="TO264" s="77"/>
      <c r="TP264" s="77"/>
      <c r="TQ264" s="77"/>
    </row>
    <row r="265" spans="1:537" s="74" customFormat="1" ht="12" customHeight="1">
      <c r="A265" s="78"/>
      <c r="B265" s="76"/>
      <c r="C265" s="76"/>
      <c r="D265" s="76"/>
      <c r="E265" s="76"/>
      <c r="F265" s="76"/>
      <c r="G265" s="76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77"/>
      <c r="BT265" s="77"/>
      <c r="BU265" s="77"/>
      <c r="BV265" s="77"/>
      <c r="BW265" s="77"/>
      <c r="BX265" s="77"/>
      <c r="BY265" s="77"/>
      <c r="BZ265" s="77"/>
      <c r="CA265" s="77"/>
      <c r="CB265" s="77"/>
      <c r="CC265" s="77"/>
      <c r="CD265" s="77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  <c r="FO265" s="77"/>
      <c r="FP265" s="77"/>
      <c r="FQ265" s="77"/>
      <c r="FR265" s="77"/>
      <c r="FS265" s="77"/>
      <c r="FT265" s="77"/>
      <c r="FU265" s="77"/>
      <c r="FV265" s="77"/>
      <c r="FW265" s="77"/>
      <c r="FX265" s="77"/>
      <c r="FY265" s="77"/>
      <c r="FZ265" s="77"/>
      <c r="GA265" s="77"/>
      <c r="GB265" s="77"/>
      <c r="GC265" s="77"/>
      <c r="GD265" s="77"/>
      <c r="GE265" s="77"/>
      <c r="GF265" s="77"/>
      <c r="GG265" s="77"/>
      <c r="GH265" s="77"/>
      <c r="GI265" s="77"/>
      <c r="GJ265" s="77"/>
      <c r="GK265" s="77"/>
      <c r="GL265" s="77"/>
      <c r="GM265" s="77"/>
      <c r="GN265" s="77"/>
      <c r="GO265" s="77"/>
      <c r="GP265" s="77"/>
      <c r="GQ265" s="77"/>
      <c r="GR265" s="77"/>
      <c r="GS265" s="77"/>
      <c r="GT265" s="77"/>
      <c r="GU265" s="77"/>
      <c r="GV265" s="77"/>
      <c r="GW265" s="77"/>
      <c r="GX265" s="77"/>
      <c r="GY265" s="77"/>
      <c r="GZ265" s="77"/>
      <c r="HA265" s="77"/>
      <c r="HB265" s="77"/>
      <c r="HC265" s="77"/>
      <c r="HD265" s="77"/>
      <c r="HE265" s="77"/>
      <c r="HF265" s="77"/>
      <c r="HG265" s="77"/>
      <c r="HH265" s="77"/>
      <c r="HI265" s="77"/>
      <c r="HJ265" s="77"/>
      <c r="HK265" s="77"/>
      <c r="HL265" s="77"/>
      <c r="HM265" s="77"/>
      <c r="HN265" s="77"/>
      <c r="HO265" s="77"/>
      <c r="HP265" s="77"/>
      <c r="HQ265" s="77"/>
      <c r="HR265" s="77"/>
      <c r="HS265" s="77"/>
      <c r="HT265" s="77"/>
      <c r="HU265" s="77"/>
      <c r="HV265" s="77"/>
      <c r="HW265" s="77"/>
      <c r="HX265" s="77"/>
      <c r="HY265" s="77"/>
      <c r="HZ265" s="77"/>
      <c r="IA265" s="77"/>
      <c r="IB265" s="77"/>
      <c r="IC265" s="77"/>
      <c r="ID265" s="77"/>
      <c r="IE265" s="77"/>
      <c r="IF265" s="77"/>
      <c r="IG265" s="77"/>
      <c r="IH265" s="77"/>
      <c r="II265" s="77"/>
      <c r="IJ265" s="77"/>
      <c r="IK265" s="77"/>
      <c r="IL265" s="77"/>
      <c r="IM265" s="77"/>
      <c r="IN265" s="77"/>
      <c r="IO265" s="77"/>
      <c r="IP265" s="77"/>
      <c r="IQ265" s="77"/>
      <c r="IR265" s="77"/>
      <c r="IS265" s="77"/>
      <c r="IT265" s="77"/>
      <c r="IU265" s="77"/>
      <c r="IV265" s="77"/>
      <c r="IW265" s="77"/>
      <c r="IX265" s="77"/>
      <c r="IY265" s="77"/>
      <c r="IZ265" s="77"/>
      <c r="JA265" s="77"/>
      <c r="JB265" s="77"/>
      <c r="JC265" s="77"/>
      <c r="JD265" s="77"/>
      <c r="JE265" s="77"/>
      <c r="JF265" s="77"/>
      <c r="JG265" s="77"/>
      <c r="JH265" s="77"/>
      <c r="JI265" s="77"/>
      <c r="JJ265" s="77"/>
      <c r="JK265" s="77"/>
      <c r="JL265" s="77"/>
      <c r="JM265" s="77"/>
      <c r="JN265" s="77"/>
      <c r="JO265" s="77"/>
      <c r="JP265" s="77"/>
      <c r="JQ265" s="77"/>
      <c r="JR265" s="77"/>
      <c r="JS265" s="77"/>
      <c r="JT265" s="77"/>
      <c r="JU265" s="77"/>
      <c r="JV265" s="77"/>
      <c r="JW265" s="77"/>
      <c r="JX265" s="77"/>
      <c r="JY265" s="77"/>
      <c r="JZ265" s="77"/>
      <c r="KA265" s="77"/>
      <c r="KB265" s="77"/>
      <c r="KC265" s="77"/>
      <c r="KD265" s="77"/>
      <c r="KE265" s="77"/>
      <c r="KF265" s="77"/>
      <c r="KG265" s="77"/>
      <c r="KH265" s="77"/>
      <c r="KI265" s="77"/>
      <c r="KJ265" s="77"/>
      <c r="KK265" s="77"/>
      <c r="KL265" s="77"/>
      <c r="KM265" s="77"/>
      <c r="KN265" s="77"/>
      <c r="KO265" s="77"/>
      <c r="KP265" s="77"/>
      <c r="KQ265" s="77"/>
      <c r="KR265" s="77"/>
      <c r="KS265" s="77"/>
      <c r="KT265" s="77"/>
      <c r="KU265" s="77"/>
      <c r="KV265" s="77"/>
      <c r="KW265" s="77"/>
      <c r="KX265" s="77"/>
      <c r="KY265" s="77"/>
      <c r="KZ265" s="77"/>
      <c r="LA265" s="77"/>
      <c r="LB265" s="77"/>
      <c r="LC265" s="77"/>
      <c r="LD265" s="77"/>
      <c r="LE265" s="77"/>
      <c r="LF265" s="77"/>
      <c r="LG265" s="77"/>
      <c r="LH265" s="77"/>
      <c r="LI265" s="77"/>
      <c r="LJ265" s="77"/>
      <c r="LK265" s="77"/>
      <c r="LL265" s="77"/>
      <c r="LM265" s="77"/>
      <c r="LN265" s="77"/>
      <c r="LO265" s="77"/>
      <c r="LP265" s="77"/>
      <c r="LQ265" s="77"/>
      <c r="LR265" s="77"/>
      <c r="LS265" s="77"/>
      <c r="LT265" s="77"/>
      <c r="LU265" s="77"/>
      <c r="LV265" s="77"/>
      <c r="LW265" s="77"/>
      <c r="LX265" s="77"/>
      <c r="LY265" s="77"/>
      <c r="LZ265" s="77"/>
      <c r="MA265" s="77"/>
      <c r="MB265" s="77"/>
      <c r="MC265" s="77"/>
      <c r="MD265" s="77"/>
      <c r="ME265" s="77"/>
      <c r="MF265" s="77"/>
      <c r="MG265" s="77"/>
      <c r="MH265" s="77"/>
      <c r="MI265" s="77"/>
      <c r="MJ265" s="77"/>
      <c r="MK265" s="77"/>
      <c r="ML265" s="77"/>
      <c r="MM265" s="77"/>
      <c r="MN265" s="77"/>
      <c r="MO265" s="77"/>
      <c r="MP265" s="77"/>
      <c r="MQ265" s="77"/>
      <c r="MR265" s="77"/>
      <c r="MS265" s="77"/>
      <c r="MT265" s="77"/>
      <c r="MU265" s="77"/>
      <c r="MV265" s="77"/>
      <c r="MW265" s="77"/>
      <c r="MX265" s="77"/>
      <c r="MY265" s="77"/>
      <c r="MZ265" s="77"/>
      <c r="NA265" s="77"/>
      <c r="NB265" s="77"/>
      <c r="NC265" s="77"/>
      <c r="ND265" s="77"/>
      <c r="NE265" s="77"/>
      <c r="NF265" s="77"/>
      <c r="NG265" s="77"/>
      <c r="NH265" s="77"/>
      <c r="NI265" s="77"/>
      <c r="NJ265" s="77"/>
      <c r="NK265" s="77"/>
      <c r="NL265" s="77"/>
      <c r="NM265" s="77"/>
      <c r="NN265" s="77"/>
      <c r="NO265" s="77"/>
      <c r="NP265" s="77"/>
      <c r="NQ265" s="77"/>
      <c r="NR265" s="77"/>
      <c r="NS265" s="77"/>
      <c r="NT265" s="77"/>
      <c r="NU265" s="77"/>
      <c r="NV265" s="77"/>
      <c r="NW265" s="77"/>
      <c r="NX265" s="77"/>
      <c r="NY265" s="77"/>
      <c r="NZ265" s="77"/>
      <c r="OA265" s="77"/>
      <c r="OB265" s="77"/>
      <c r="OC265" s="77"/>
      <c r="OD265" s="77"/>
      <c r="OE265" s="77"/>
      <c r="OF265" s="77"/>
      <c r="OG265" s="77"/>
      <c r="OH265" s="77"/>
      <c r="OI265" s="77"/>
      <c r="OJ265" s="77"/>
      <c r="OK265" s="77"/>
      <c r="OL265" s="77"/>
      <c r="OM265" s="77"/>
      <c r="ON265" s="77"/>
      <c r="OO265" s="77"/>
      <c r="OP265" s="77"/>
      <c r="OQ265" s="77"/>
      <c r="OR265" s="77"/>
      <c r="OS265" s="77"/>
      <c r="OT265" s="77"/>
      <c r="OU265" s="77"/>
      <c r="OV265" s="77"/>
      <c r="OW265" s="77"/>
      <c r="OX265" s="77"/>
      <c r="OY265" s="77"/>
      <c r="OZ265" s="77"/>
      <c r="PA265" s="77"/>
      <c r="PB265" s="77"/>
      <c r="PC265" s="77"/>
      <c r="PD265" s="77"/>
      <c r="PE265" s="77"/>
      <c r="PF265" s="77"/>
      <c r="PG265" s="77"/>
      <c r="PH265" s="77"/>
      <c r="PI265" s="77"/>
      <c r="PJ265" s="77"/>
      <c r="PK265" s="77"/>
      <c r="PL265" s="77"/>
      <c r="PM265" s="77"/>
      <c r="PN265" s="77"/>
      <c r="PO265" s="77"/>
      <c r="PP265" s="77"/>
      <c r="PQ265" s="77"/>
      <c r="PR265" s="77"/>
      <c r="PS265" s="77"/>
      <c r="PT265" s="77"/>
      <c r="PU265" s="77"/>
      <c r="PV265" s="77"/>
      <c r="PW265" s="77"/>
      <c r="PX265" s="77"/>
      <c r="PY265" s="77"/>
      <c r="PZ265" s="77"/>
      <c r="QA265" s="77"/>
      <c r="QB265" s="77"/>
      <c r="QC265" s="77"/>
      <c r="QD265" s="77"/>
      <c r="QE265" s="77"/>
      <c r="QF265" s="77"/>
      <c r="QG265" s="77"/>
      <c r="QH265" s="77"/>
      <c r="QI265" s="77"/>
      <c r="QJ265" s="77"/>
      <c r="QK265" s="77"/>
      <c r="QL265" s="77"/>
      <c r="QM265" s="77"/>
      <c r="QN265" s="77"/>
      <c r="QO265" s="77"/>
      <c r="QP265" s="77"/>
      <c r="QQ265" s="77"/>
      <c r="QR265" s="77"/>
      <c r="QS265" s="77"/>
      <c r="QT265" s="77"/>
      <c r="QU265" s="77"/>
      <c r="QV265" s="77"/>
      <c r="QW265" s="77"/>
      <c r="QX265" s="77"/>
      <c r="QY265" s="77"/>
      <c r="QZ265" s="77"/>
      <c r="RA265" s="77"/>
      <c r="RB265" s="77"/>
      <c r="RC265" s="77"/>
      <c r="RD265" s="77"/>
      <c r="RE265" s="77"/>
      <c r="RF265" s="77"/>
      <c r="RG265" s="77"/>
      <c r="RH265" s="77"/>
      <c r="RI265" s="77"/>
      <c r="RJ265" s="77"/>
      <c r="RK265" s="77"/>
      <c r="RL265" s="77"/>
      <c r="RM265" s="77"/>
      <c r="RN265" s="77"/>
      <c r="RO265" s="77"/>
      <c r="RP265" s="77"/>
      <c r="RQ265" s="77"/>
      <c r="RR265" s="77"/>
      <c r="RS265" s="77"/>
      <c r="RT265" s="77"/>
      <c r="RU265" s="77"/>
      <c r="RV265" s="77"/>
      <c r="RW265" s="77"/>
      <c r="RX265" s="77"/>
      <c r="RY265" s="77"/>
      <c r="RZ265" s="77"/>
      <c r="SA265" s="77"/>
      <c r="SB265" s="77"/>
      <c r="SC265" s="77"/>
      <c r="SD265" s="77"/>
      <c r="SE265" s="77"/>
      <c r="SF265" s="77"/>
      <c r="SG265" s="77"/>
      <c r="SH265" s="77"/>
      <c r="SI265" s="77"/>
      <c r="SJ265" s="77"/>
      <c r="SK265" s="77"/>
      <c r="SL265" s="77"/>
      <c r="SM265" s="77"/>
      <c r="SN265" s="77"/>
      <c r="SO265" s="77"/>
      <c r="SP265" s="77"/>
      <c r="SQ265" s="77"/>
      <c r="SR265" s="77"/>
      <c r="SS265" s="77"/>
      <c r="ST265" s="77"/>
      <c r="SU265" s="77"/>
      <c r="SV265" s="77"/>
      <c r="SW265" s="77"/>
      <c r="SX265" s="77"/>
      <c r="SY265" s="77"/>
      <c r="SZ265" s="77"/>
      <c r="TA265" s="77"/>
      <c r="TB265" s="77"/>
      <c r="TC265" s="77"/>
      <c r="TD265" s="77"/>
      <c r="TE265" s="77"/>
      <c r="TF265" s="77"/>
      <c r="TG265" s="77"/>
      <c r="TH265" s="77"/>
      <c r="TI265" s="77"/>
      <c r="TJ265" s="77"/>
      <c r="TK265" s="77"/>
      <c r="TL265" s="77"/>
      <c r="TM265" s="77"/>
      <c r="TN265" s="77"/>
      <c r="TO265" s="77"/>
      <c r="TP265" s="77"/>
      <c r="TQ265" s="77"/>
    </row>
    <row r="266" spans="1:537" s="74" customFormat="1" ht="12" customHeight="1">
      <c r="A266" s="78"/>
      <c r="B266" s="76"/>
      <c r="C266" s="76"/>
      <c r="D266" s="76"/>
      <c r="E266" s="76"/>
      <c r="F266" s="76"/>
      <c r="G266" s="76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  <c r="BQ266" s="77"/>
      <c r="BR266" s="77"/>
      <c r="BS266" s="77"/>
      <c r="BT266" s="77"/>
      <c r="BU266" s="77"/>
      <c r="BV266" s="77"/>
      <c r="BW266" s="77"/>
      <c r="BX266" s="77"/>
      <c r="BY266" s="77"/>
      <c r="BZ266" s="77"/>
      <c r="CA266" s="77"/>
      <c r="CB266" s="77"/>
      <c r="CC266" s="77"/>
      <c r="CD266" s="77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  <c r="FO266" s="77"/>
      <c r="FP266" s="77"/>
      <c r="FQ266" s="77"/>
      <c r="FR266" s="77"/>
      <c r="FS266" s="77"/>
      <c r="FT266" s="77"/>
      <c r="FU266" s="77"/>
      <c r="FV266" s="77"/>
      <c r="FW266" s="77"/>
      <c r="FX266" s="77"/>
      <c r="FY266" s="77"/>
      <c r="FZ266" s="77"/>
      <c r="GA266" s="77"/>
      <c r="GB266" s="77"/>
      <c r="GC266" s="77"/>
      <c r="GD266" s="77"/>
      <c r="GE266" s="77"/>
      <c r="GF266" s="77"/>
      <c r="GG266" s="77"/>
      <c r="GH266" s="77"/>
      <c r="GI266" s="77"/>
      <c r="GJ266" s="77"/>
      <c r="GK266" s="77"/>
      <c r="GL266" s="77"/>
      <c r="GM266" s="77"/>
      <c r="GN266" s="77"/>
      <c r="GO266" s="77"/>
      <c r="GP266" s="77"/>
      <c r="GQ266" s="77"/>
      <c r="GR266" s="77"/>
      <c r="GS266" s="77"/>
      <c r="GT266" s="77"/>
      <c r="GU266" s="77"/>
      <c r="GV266" s="77"/>
      <c r="GW266" s="77"/>
      <c r="GX266" s="77"/>
      <c r="GY266" s="77"/>
      <c r="GZ266" s="77"/>
      <c r="HA266" s="77"/>
      <c r="HB266" s="77"/>
      <c r="HC266" s="77"/>
      <c r="HD266" s="77"/>
      <c r="HE266" s="77"/>
      <c r="HF266" s="77"/>
      <c r="HG266" s="77"/>
      <c r="HH266" s="77"/>
      <c r="HI266" s="77"/>
      <c r="HJ266" s="77"/>
      <c r="HK266" s="77"/>
      <c r="HL266" s="77"/>
      <c r="HM266" s="77"/>
      <c r="HN266" s="77"/>
      <c r="HO266" s="77"/>
      <c r="HP266" s="77"/>
      <c r="HQ266" s="77"/>
      <c r="HR266" s="77"/>
      <c r="HS266" s="77"/>
      <c r="HT266" s="77"/>
      <c r="HU266" s="77"/>
      <c r="HV266" s="77"/>
      <c r="HW266" s="77"/>
      <c r="HX266" s="77"/>
      <c r="HY266" s="77"/>
      <c r="HZ266" s="77"/>
      <c r="IA266" s="77"/>
      <c r="IB266" s="77"/>
      <c r="IC266" s="77"/>
      <c r="ID266" s="77"/>
      <c r="IE266" s="77"/>
      <c r="IF266" s="77"/>
      <c r="IG266" s="77"/>
      <c r="IH266" s="77"/>
      <c r="II266" s="77"/>
      <c r="IJ266" s="77"/>
      <c r="IK266" s="77"/>
      <c r="IL266" s="77"/>
      <c r="IM266" s="77"/>
      <c r="IN266" s="77"/>
      <c r="IO266" s="77"/>
      <c r="IP266" s="77"/>
      <c r="IQ266" s="77"/>
      <c r="IR266" s="77"/>
      <c r="IS266" s="77"/>
      <c r="IT266" s="77"/>
      <c r="IU266" s="77"/>
      <c r="IV266" s="77"/>
      <c r="IW266" s="77"/>
      <c r="IX266" s="77"/>
      <c r="IY266" s="77"/>
      <c r="IZ266" s="77"/>
      <c r="JA266" s="77"/>
      <c r="JB266" s="77"/>
      <c r="JC266" s="77"/>
      <c r="JD266" s="77"/>
      <c r="JE266" s="77"/>
      <c r="JF266" s="77"/>
      <c r="JG266" s="77"/>
      <c r="JH266" s="77"/>
      <c r="JI266" s="77"/>
      <c r="JJ266" s="77"/>
      <c r="JK266" s="77"/>
      <c r="JL266" s="77"/>
      <c r="JM266" s="77"/>
      <c r="JN266" s="77"/>
      <c r="JO266" s="77"/>
      <c r="JP266" s="77"/>
      <c r="JQ266" s="77"/>
      <c r="JR266" s="77"/>
      <c r="JS266" s="77"/>
      <c r="JT266" s="77"/>
      <c r="JU266" s="77"/>
      <c r="JV266" s="77"/>
      <c r="JW266" s="77"/>
      <c r="JX266" s="77"/>
      <c r="JY266" s="77"/>
      <c r="JZ266" s="77"/>
      <c r="KA266" s="77"/>
      <c r="KB266" s="77"/>
      <c r="KC266" s="77"/>
      <c r="KD266" s="77"/>
      <c r="KE266" s="77"/>
      <c r="KF266" s="77"/>
      <c r="KG266" s="77"/>
      <c r="KH266" s="77"/>
      <c r="KI266" s="77"/>
      <c r="KJ266" s="77"/>
      <c r="KK266" s="77"/>
      <c r="KL266" s="77"/>
      <c r="KM266" s="77"/>
      <c r="KN266" s="77"/>
      <c r="KO266" s="77"/>
      <c r="KP266" s="77"/>
      <c r="KQ266" s="77"/>
      <c r="KR266" s="77"/>
      <c r="KS266" s="77"/>
      <c r="KT266" s="77"/>
      <c r="KU266" s="77"/>
      <c r="KV266" s="77"/>
      <c r="KW266" s="77"/>
      <c r="KX266" s="77"/>
      <c r="KY266" s="77"/>
      <c r="KZ266" s="77"/>
      <c r="LA266" s="77"/>
      <c r="LB266" s="77"/>
      <c r="LC266" s="77"/>
      <c r="LD266" s="77"/>
      <c r="LE266" s="77"/>
      <c r="LF266" s="77"/>
      <c r="LG266" s="77"/>
      <c r="LH266" s="77"/>
      <c r="LI266" s="77"/>
      <c r="LJ266" s="77"/>
      <c r="LK266" s="77"/>
      <c r="LL266" s="77"/>
      <c r="LM266" s="77"/>
      <c r="LN266" s="77"/>
      <c r="LO266" s="77"/>
      <c r="LP266" s="77"/>
      <c r="LQ266" s="77"/>
      <c r="LR266" s="77"/>
      <c r="LS266" s="77"/>
      <c r="LT266" s="77"/>
      <c r="LU266" s="77"/>
      <c r="LV266" s="77"/>
      <c r="LW266" s="77"/>
      <c r="LX266" s="77"/>
      <c r="LY266" s="77"/>
      <c r="LZ266" s="77"/>
      <c r="MA266" s="77"/>
      <c r="MB266" s="77"/>
      <c r="MC266" s="77"/>
      <c r="MD266" s="77"/>
      <c r="ME266" s="77"/>
      <c r="MF266" s="77"/>
      <c r="MG266" s="77"/>
      <c r="MH266" s="77"/>
      <c r="MI266" s="77"/>
      <c r="MJ266" s="77"/>
      <c r="MK266" s="77"/>
      <c r="ML266" s="77"/>
      <c r="MM266" s="77"/>
      <c r="MN266" s="77"/>
      <c r="MO266" s="77"/>
      <c r="MP266" s="77"/>
      <c r="MQ266" s="77"/>
      <c r="MR266" s="77"/>
      <c r="MS266" s="77"/>
      <c r="MT266" s="77"/>
      <c r="MU266" s="77"/>
      <c r="MV266" s="77"/>
      <c r="MW266" s="77"/>
      <c r="MX266" s="77"/>
      <c r="MY266" s="77"/>
      <c r="MZ266" s="77"/>
      <c r="NA266" s="77"/>
      <c r="NB266" s="77"/>
      <c r="NC266" s="77"/>
      <c r="ND266" s="77"/>
      <c r="NE266" s="77"/>
      <c r="NF266" s="77"/>
      <c r="NG266" s="77"/>
      <c r="NH266" s="77"/>
      <c r="NI266" s="77"/>
      <c r="NJ266" s="77"/>
      <c r="NK266" s="77"/>
      <c r="NL266" s="77"/>
      <c r="NM266" s="77"/>
      <c r="NN266" s="77"/>
      <c r="NO266" s="77"/>
      <c r="NP266" s="77"/>
      <c r="NQ266" s="77"/>
      <c r="NR266" s="77"/>
      <c r="NS266" s="77"/>
      <c r="NT266" s="77"/>
      <c r="NU266" s="77"/>
      <c r="NV266" s="77"/>
      <c r="NW266" s="77"/>
      <c r="NX266" s="77"/>
      <c r="NY266" s="77"/>
      <c r="NZ266" s="77"/>
      <c r="OA266" s="77"/>
      <c r="OB266" s="77"/>
      <c r="OC266" s="77"/>
      <c r="OD266" s="77"/>
      <c r="OE266" s="77"/>
      <c r="OF266" s="77"/>
      <c r="OG266" s="77"/>
      <c r="OH266" s="77"/>
      <c r="OI266" s="77"/>
      <c r="OJ266" s="77"/>
      <c r="OK266" s="77"/>
      <c r="OL266" s="77"/>
      <c r="OM266" s="77"/>
      <c r="ON266" s="77"/>
      <c r="OO266" s="77"/>
      <c r="OP266" s="77"/>
      <c r="OQ266" s="77"/>
      <c r="OR266" s="77"/>
      <c r="OS266" s="77"/>
      <c r="OT266" s="77"/>
      <c r="OU266" s="77"/>
      <c r="OV266" s="77"/>
      <c r="OW266" s="77"/>
      <c r="OX266" s="77"/>
      <c r="OY266" s="77"/>
      <c r="OZ266" s="77"/>
      <c r="PA266" s="77"/>
      <c r="PB266" s="77"/>
      <c r="PC266" s="77"/>
      <c r="PD266" s="77"/>
      <c r="PE266" s="77"/>
      <c r="PF266" s="77"/>
      <c r="PG266" s="77"/>
      <c r="PH266" s="77"/>
      <c r="PI266" s="77"/>
      <c r="PJ266" s="77"/>
      <c r="PK266" s="77"/>
      <c r="PL266" s="77"/>
      <c r="PM266" s="77"/>
      <c r="PN266" s="77"/>
      <c r="PO266" s="77"/>
      <c r="PP266" s="77"/>
      <c r="PQ266" s="77"/>
      <c r="PR266" s="77"/>
      <c r="PS266" s="77"/>
      <c r="PT266" s="77"/>
      <c r="PU266" s="77"/>
      <c r="PV266" s="77"/>
      <c r="PW266" s="77"/>
      <c r="PX266" s="77"/>
      <c r="PY266" s="77"/>
      <c r="PZ266" s="77"/>
      <c r="QA266" s="77"/>
      <c r="QB266" s="77"/>
      <c r="QC266" s="77"/>
      <c r="QD266" s="77"/>
      <c r="QE266" s="77"/>
      <c r="QF266" s="77"/>
      <c r="QG266" s="77"/>
      <c r="QH266" s="77"/>
      <c r="QI266" s="77"/>
      <c r="QJ266" s="77"/>
      <c r="QK266" s="77"/>
      <c r="QL266" s="77"/>
      <c r="QM266" s="77"/>
      <c r="QN266" s="77"/>
      <c r="QO266" s="77"/>
      <c r="QP266" s="77"/>
      <c r="QQ266" s="77"/>
      <c r="QR266" s="77"/>
      <c r="QS266" s="77"/>
      <c r="QT266" s="77"/>
      <c r="QU266" s="77"/>
      <c r="QV266" s="77"/>
      <c r="QW266" s="77"/>
      <c r="QX266" s="77"/>
      <c r="QY266" s="77"/>
      <c r="QZ266" s="77"/>
      <c r="RA266" s="77"/>
      <c r="RB266" s="77"/>
      <c r="RC266" s="77"/>
      <c r="RD266" s="77"/>
      <c r="RE266" s="77"/>
      <c r="RF266" s="77"/>
      <c r="RG266" s="77"/>
      <c r="RH266" s="77"/>
      <c r="RI266" s="77"/>
      <c r="RJ266" s="77"/>
      <c r="RK266" s="77"/>
      <c r="RL266" s="77"/>
      <c r="RM266" s="77"/>
      <c r="RN266" s="77"/>
      <c r="RO266" s="77"/>
      <c r="RP266" s="77"/>
      <c r="RQ266" s="77"/>
      <c r="RR266" s="77"/>
      <c r="RS266" s="77"/>
      <c r="RT266" s="77"/>
      <c r="RU266" s="77"/>
      <c r="RV266" s="77"/>
      <c r="RW266" s="77"/>
      <c r="RX266" s="77"/>
      <c r="RY266" s="77"/>
      <c r="RZ266" s="77"/>
      <c r="SA266" s="77"/>
      <c r="SB266" s="77"/>
      <c r="SC266" s="77"/>
      <c r="SD266" s="77"/>
      <c r="SE266" s="77"/>
      <c r="SF266" s="77"/>
      <c r="SG266" s="77"/>
      <c r="SH266" s="77"/>
      <c r="SI266" s="77"/>
      <c r="SJ266" s="77"/>
      <c r="SK266" s="77"/>
      <c r="SL266" s="77"/>
      <c r="SM266" s="77"/>
      <c r="SN266" s="77"/>
      <c r="SO266" s="77"/>
      <c r="SP266" s="77"/>
      <c r="SQ266" s="77"/>
      <c r="SR266" s="77"/>
      <c r="SS266" s="77"/>
      <c r="ST266" s="77"/>
      <c r="SU266" s="77"/>
      <c r="SV266" s="77"/>
      <c r="SW266" s="77"/>
      <c r="SX266" s="77"/>
      <c r="SY266" s="77"/>
      <c r="SZ266" s="77"/>
      <c r="TA266" s="77"/>
      <c r="TB266" s="77"/>
      <c r="TC266" s="77"/>
      <c r="TD266" s="77"/>
      <c r="TE266" s="77"/>
      <c r="TF266" s="77"/>
      <c r="TG266" s="77"/>
      <c r="TH266" s="77"/>
      <c r="TI266" s="77"/>
      <c r="TJ266" s="77"/>
      <c r="TK266" s="77"/>
      <c r="TL266" s="77"/>
      <c r="TM266" s="77"/>
      <c r="TN266" s="77"/>
      <c r="TO266" s="77"/>
      <c r="TP266" s="77"/>
      <c r="TQ266" s="77"/>
    </row>
    <row r="267" spans="1:537" s="74" customFormat="1" ht="12" customHeight="1">
      <c r="A267" s="78"/>
      <c r="B267" s="76"/>
      <c r="C267" s="76"/>
      <c r="D267" s="76"/>
      <c r="E267" s="76"/>
      <c r="F267" s="76"/>
      <c r="G267" s="76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77"/>
      <c r="BT267" s="77"/>
      <c r="BU267" s="77"/>
      <c r="BV267" s="77"/>
      <c r="BW267" s="77"/>
      <c r="BX267" s="77"/>
      <c r="BY267" s="77"/>
      <c r="BZ267" s="77"/>
      <c r="CA267" s="77"/>
      <c r="CB267" s="77"/>
      <c r="CC267" s="77"/>
      <c r="CD267" s="77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  <c r="FO267" s="77"/>
      <c r="FP267" s="77"/>
      <c r="FQ267" s="77"/>
      <c r="FR267" s="77"/>
      <c r="FS267" s="77"/>
      <c r="FT267" s="77"/>
      <c r="FU267" s="77"/>
      <c r="FV267" s="77"/>
      <c r="FW267" s="77"/>
      <c r="FX267" s="77"/>
      <c r="FY267" s="77"/>
      <c r="FZ267" s="77"/>
      <c r="GA267" s="77"/>
      <c r="GB267" s="77"/>
      <c r="GC267" s="77"/>
      <c r="GD267" s="77"/>
      <c r="GE267" s="77"/>
      <c r="GF267" s="77"/>
      <c r="GG267" s="77"/>
      <c r="GH267" s="77"/>
      <c r="GI267" s="77"/>
      <c r="GJ267" s="77"/>
      <c r="GK267" s="77"/>
      <c r="GL267" s="77"/>
      <c r="GM267" s="77"/>
      <c r="GN267" s="77"/>
      <c r="GO267" s="77"/>
      <c r="GP267" s="77"/>
      <c r="GQ267" s="77"/>
      <c r="GR267" s="77"/>
      <c r="GS267" s="77"/>
      <c r="GT267" s="77"/>
      <c r="GU267" s="77"/>
      <c r="GV267" s="77"/>
      <c r="GW267" s="77"/>
      <c r="GX267" s="77"/>
      <c r="GY267" s="77"/>
      <c r="GZ267" s="77"/>
      <c r="HA267" s="77"/>
      <c r="HB267" s="77"/>
      <c r="HC267" s="77"/>
      <c r="HD267" s="77"/>
      <c r="HE267" s="77"/>
      <c r="HF267" s="77"/>
      <c r="HG267" s="77"/>
      <c r="HH267" s="77"/>
      <c r="HI267" s="77"/>
      <c r="HJ267" s="77"/>
      <c r="HK267" s="77"/>
      <c r="HL267" s="77"/>
      <c r="HM267" s="77"/>
      <c r="HN267" s="77"/>
      <c r="HO267" s="77"/>
      <c r="HP267" s="77"/>
      <c r="HQ267" s="77"/>
      <c r="HR267" s="77"/>
      <c r="HS267" s="77"/>
      <c r="HT267" s="77"/>
      <c r="HU267" s="77"/>
      <c r="HV267" s="77"/>
      <c r="HW267" s="77"/>
      <c r="HX267" s="77"/>
      <c r="HY267" s="77"/>
      <c r="HZ267" s="77"/>
      <c r="IA267" s="77"/>
      <c r="IB267" s="77"/>
      <c r="IC267" s="77"/>
      <c r="ID267" s="77"/>
      <c r="IE267" s="77"/>
      <c r="IF267" s="77"/>
      <c r="IG267" s="77"/>
      <c r="IH267" s="77"/>
      <c r="II267" s="77"/>
      <c r="IJ267" s="77"/>
      <c r="IK267" s="77"/>
      <c r="IL267" s="77"/>
      <c r="IM267" s="77"/>
      <c r="IN267" s="77"/>
      <c r="IO267" s="77"/>
      <c r="IP267" s="77"/>
      <c r="IQ267" s="77"/>
      <c r="IR267" s="77"/>
      <c r="IS267" s="77"/>
      <c r="IT267" s="77"/>
      <c r="IU267" s="77"/>
      <c r="IV267" s="77"/>
      <c r="IW267" s="77"/>
      <c r="IX267" s="77"/>
      <c r="IY267" s="77"/>
      <c r="IZ267" s="77"/>
      <c r="JA267" s="77"/>
      <c r="JB267" s="77"/>
      <c r="JC267" s="77"/>
      <c r="JD267" s="77"/>
      <c r="JE267" s="77"/>
      <c r="JF267" s="77"/>
      <c r="JG267" s="77"/>
      <c r="JH267" s="77"/>
      <c r="JI267" s="77"/>
      <c r="JJ267" s="77"/>
      <c r="JK267" s="77"/>
      <c r="JL267" s="77"/>
      <c r="JM267" s="77"/>
      <c r="JN267" s="77"/>
      <c r="JO267" s="77"/>
      <c r="JP267" s="77"/>
      <c r="JQ267" s="77"/>
      <c r="JR267" s="77"/>
      <c r="JS267" s="77"/>
      <c r="JT267" s="77"/>
      <c r="JU267" s="77"/>
      <c r="JV267" s="77"/>
      <c r="JW267" s="77"/>
      <c r="JX267" s="77"/>
      <c r="JY267" s="77"/>
      <c r="JZ267" s="77"/>
      <c r="KA267" s="77"/>
      <c r="KB267" s="77"/>
      <c r="KC267" s="77"/>
      <c r="KD267" s="77"/>
      <c r="KE267" s="77"/>
      <c r="KF267" s="77"/>
      <c r="KG267" s="77"/>
      <c r="KH267" s="77"/>
      <c r="KI267" s="77"/>
      <c r="KJ267" s="77"/>
      <c r="KK267" s="77"/>
      <c r="KL267" s="77"/>
      <c r="KM267" s="77"/>
      <c r="KN267" s="77"/>
      <c r="KO267" s="77"/>
      <c r="KP267" s="77"/>
      <c r="KQ267" s="77"/>
      <c r="KR267" s="77"/>
      <c r="KS267" s="77"/>
      <c r="KT267" s="77"/>
      <c r="KU267" s="77"/>
      <c r="KV267" s="77"/>
      <c r="KW267" s="77"/>
      <c r="KX267" s="77"/>
      <c r="KY267" s="77"/>
      <c r="KZ267" s="77"/>
      <c r="LA267" s="77"/>
      <c r="LB267" s="77"/>
      <c r="LC267" s="77"/>
      <c r="LD267" s="77"/>
      <c r="LE267" s="77"/>
      <c r="LF267" s="77"/>
      <c r="LG267" s="77"/>
      <c r="LH267" s="77"/>
      <c r="LI267" s="77"/>
      <c r="LJ267" s="77"/>
      <c r="LK267" s="77"/>
      <c r="LL267" s="77"/>
      <c r="LM267" s="77"/>
      <c r="LN267" s="77"/>
      <c r="LO267" s="77"/>
      <c r="LP267" s="77"/>
      <c r="LQ267" s="77"/>
      <c r="LR267" s="77"/>
      <c r="LS267" s="77"/>
      <c r="LT267" s="77"/>
      <c r="LU267" s="77"/>
      <c r="LV267" s="77"/>
      <c r="LW267" s="77"/>
      <c r="LX267" s="77"/>
      <c r="LY267" s="77"/>
      <c r="LZ267" s="77"/>
      <c r="MA267" s="77"/>
      <c r="MB267" s="77"/>
      <c r="MC267" s="77"/>
      <c r="MD267" s="77"/>
      <c r="ME267" s="77"/>
      <c r="MF267" s="77"/>
      <c r="MG267" s="77"/>
      <c r="MH267" s="77"/>
      <c r="MI267" s="77"/>
      <c r="MJ267" s="77"/>
      <c r="MK267" s="77"/>
      <c r="ML267" s="77"/>
      <c r="MM267" s="77"/>
      <c r="MN267" s="77"/>
      <c r="MO267" s="77"/>
      <c r="MP267" s="77"/>
      <c r="MQ267" s="77"/>
      <c r="MR267" s="77"/>
      <c r="MS267" s="77"/>
      <c r="MT267" s="77"/>
      <c r="MU267" s="77"/>
      <c r="MV267" s="77"/>
      <c r="MW267" s="77"/>
      <c r="MX267" s="77"/>
      <c r="MY267" s="77"/>
      <c r="MZ267" s="77"/>
      <c r="NA267" s="77"/>
      <c r="NB267" s="77"/>
      <c r="NC267" s="77"/>
      <c r="ND267" s="77"/>
      <c r="NE267" s="77"/>
      <c r="NF267" s="77"/>
      <c r="NG267" s="77"/>
      <c r="NH267" s="77"/>
      <c r="NI267" s="77"/>
      <c r="NJ267" s="77"/>
      <c r="NK267" s="77"/>
      <c r="NL267" s="77"/>
      <c r="NM267" s="77"/>
      <c r="NN267" s="77"/>
      <c r="NO267" s="77"/>
      <c r="NP267" s="77"/>
      <c r="NQ267" s="77"/>
      <c r="NR267" s="77"/>
      <c r="NS267" s="77"/>
      <c r="NT267" s="77"/>
      <c r="NU267" s="77"/>
      <c r="NV267" s="77"/>
      <c r="NW267" s="77"/>
      <c r="NX267" s="77"/>
      <c r="NY267" s="77"/>
      <c r="NZ267" s="77"/>
      <c r="OA267" s="77"/>
      <c r="OB267" s="77"/>
      <c r="OC267" s="77"/>
      <c r="OD267" s="77"/>
      <c r="OE267" s="77"/>
      <c r="OF267" s="77"/>
      <c r="OG267" s="77"/>
      <c r="OH267" s="77"/>
      <c r="OI267" s="77"/>
      <c r="OJ267" s="77"/>
      <c r="OK267" s="77"/>
      <c r="OL267" s="77"/>
      <c r="OM267" s="77"/>
      <c r="ON267" s="77"/>
      <c r="OO267" s="77"/>
      <c r="OP267" s="77"/>
      <c r="OQ267" s="77"/>
      <c r="OR267" s="77"/>
      <c r="OS267" s="77"/>
      <c r="OT267" s="77"/>
      <c r="OU267" s="77"/>
      <c r="OV267" s="77"/>
      <c r="OW267" s="77"/>
      <c r="OX267" s="77"/>
      <c r="OY267" s="77"/>
      <c r="OZ267" s="77"/>
      <c r="PA267" s="77"/>
      <c r="PB267" s="77"/>
      <c r="PC267" s="77"/>
      <c r="PD267" s="77"/>
      <c r="PE267" s="77"/>
      <c r="PF267" s="77"/>
      <c r="PG267" s="77"/>
      <c r="PH267" s="77"/>
      <c r="PI267" s="77"/>
      <c r="PJ267" s="77"/>
      <c r="PK267" s="77"/>
      <c r="PL267" s="77"/>
      <c r="PM267" s="77"/>
      <c r="PN267" s="77"/>
      <c r="PO267" s="77"/>
      <c r="PP267" s="77"/>
      <c r="PQ267" s="77"/>
      <c r="PR267" s="77"/>
      <c r="PS267" s="77"/>
      <c r="PT267" s="77"/>
      <c r="PU267" s="77"/>
      <c r="PV267" s="77"/>
      <c r="PW267" s="77"/>
      <c r="PX267" s="77"/>
      <c r="PY267" s="77"/>
      <c r="PZ267" s="77"/>
      <c r="QA267" s="77"/>
      <c r="QB267" s="77"/>
      <c r="QC267" s="77"/>
      <c r="QD267" s="77"/>
      <c r="QE267" s="77"/>
      <c r="QF267" s="77"/>
      <c r="QG267" s="77"/>
      <c r="QH267" s="77"/>
      <c r="QI267" s="77"/>
      <c r="QJ267" s="77"/>
      <c r="QK267" s="77"/>
      <c r="QL267" s="77"/>
      <c r="QM267" s="77"/>
      <c r="QN267" s="77"/>
      <c r="QO267" s="77"/>
      <c r="QP267" s="77"/>
      <c r="QQ267" s="77"/>
      <c r="QR267" s="77"/>
      <c r="QS267" s="77"/>
      <c r="QT267" s="77"/>
      <c r="QU267" s="77"/>
      <c r="QV267" s="77"/>
      <c r="QW267" s="77"/>
      <c r="QX267" s="77"/>
      <c r="QY267" s="77"/>
      <c r="QZ267" s="77"/>
      <c r="RA267" s="77"/>
      <c r="RB267" s="77"/>
      <c r="RC267" s="77"/>
      <c r="RD267" s="77"/>
      <c r="RE267" s="77"/>
      <c r="RF267" s="77"/>
      <c r="RG267" s="77"/>
      <c r="RH267" s="77"/>
      <c r="RI267" s="77"/>
      <c r="RJ267" s="77"/>
      <c r="RK267" s="77"/>
      <c r="RL267" s="77"/>
      <c r="RM267" s="77"/>
      <c r="RN267" s="77"/>
      <c r="RO267" s="77"/>
      <c r="RP267" s="77"/>
      <c r="RQ267" s="77"/>
      <c r="RR267" s="77"/>
      <c r="RS267" s="77"/>
      <c r="RT267" s="77"/>
      <c r="RU267" s="77"/>
      <c r="RV267" s="77"/>
      <c r="RW267" s="77"/>
      <c r="RX267" s="77"/>
      <c r="RY267" s="77"/>
      <c r="RZ267" s="77"/>
      <c r="SA267" s="77"/>
      <c r="SB267" s="77"/>
      <c r="SC267" s="77"/>
      <c r="SD267" s="77"/>
      <c r="SE267" s="77"/>
      <c r="SF267" s="77"/>
      <c r="SG267" s="77"/>
      <c r="SH267" s="77"/>
      <c r="SI267" s="77"/>
      <c r="SJ267" s="77"/>
      <c r="SK267" s="77"/>
      <c r="SL267" s="77"/>
      <c r="SM267" s="77"/>
      <c r="SN267" s="77"/>
      <c r="SO267" s="77"/>
      <c r="SP267" s="77"/>
      <c r="SQ267" s="77"/>
      <c r="SR267" s="77"/>
      <c r="SS267" s="77"/>
      <c r="ST267" s="77"/>
      <c r="SU267" s="77"/>
      <c r="SV267" s="77"/>
      <c r="SW267" s="77"/>
      <c r="SX267" s="77"/>
      <c r="SY267" s="77"/>
      <c r="SZ267" s="77"/>
      <c r="TA267" s="77"/>
      <c r="TB267" s="77"/>
      <c r="TC267" s="77"/>
      <c r="TD267" s="77"/>
      <c r="TE267" s="77"/>
      <c r="TF267" s="77"/>
      <c r="TG267" s="77"/>
      <c r="TH267" s="77"/>
      <c r="TI267" s="77"/>
      <c r="TJ267" s="77"/>
      <c r="TK267" s="77"/>
      <c r="TL267" s="77"/>
      <c r="TM267" s="77"/>
      <c r="TN267" s="77"/>
      <c r="TO267" s="77"/>
      <c r="TP267" s="77"/>
      <c r="TQ267" s="77"/>
    </row>
    <row r="268" spans="1:537" s="74" customFormat="1" ht="12" customHeight="1">
      <c r="A268" s="80"/>
      <c r="B268" s="76"/>
      <c r="C268" s="76"/>
      <c r="D268" s="76"/>
      <c r="E268" s="76"/>
      <c r="F268" s="76"/>
      <c r="G268" s="81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77"/>
      <c r="BT268" s="77"/>
      <c r="BU268" s="77"/>
      <c r="BV268" s="77"/>
      <c r="BW268" s="77"/>
      <c r="BX268" s="77"/>
      <c r="BY268" s="77"/>
      <c r="BZ268" s="77"/>
      <c r="CA268" s="77"/>
      <c r="CB268" s="77"/>
      <c r="CC268" s="77"/>
      <c r="CD268" s="77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  <c r="FO268" s="77"/>
      <c r="FP268" s="77"/>
      <c r="FQ268" s="77"/>
      <c r="FR268" s="77"/>
      <c r="FS268" s="77"/>
      <c r="FT268" s="77"/>
      <c r="FU268" s="77"/>
      <c r="FV268" s="77"/>
      <c r="FW268" s="77"/>
      <c r="FX268" s="77"/>
      <c r="FY268" s="77"/>
      <c r="FZ268" s="77"/>
      <c r="GA268" s="77"/>
      <c r="GB268" s="77"/>
      <c r="GC268" s="77"/>
      <c r="GD268" s="77"/>
      <c r="GE268" s="77"/>
      <c r="GF268" s="77"/>
      <c r="GG268" s="77"/>
      <c r="GH268" s="77"/>
      <c r="GI268" s="77"/>
      <c r="GJ268" s="77"/>
      <c r="GK268" s="77"/>
      <c r="GL268" s="77"/>
      <c r="GM268" s="77"/>
      <c r="GN268" s="77"/>
      <c r="GO268" s="77"/>
      <c r="GP268" s="77"/>
      <c r="GQ268" s="77"/>
      <c r="GR268" s="77"/>
      <c r="GS268" s="77"/>
      <c r="GT268" s="77"/>
      <c r="GU268" s="77"/>
      <c r="GV268" s="77"/>
      <c r="GW268" s="77"/>
      <c r="GX268" s="77"/>
      <c r="GY268" s="77"/>
      <c r="GZ268" s="77"/>
      <c r="HA268" s="77"/>
      <c r="HB268" s="77"/>
      <c r="HC268" s="77"/>
      <c r="HD268" s="77"/>
      <c r="HE268" s="77"/>
      <c r="HF268" s="77"/>
      <c r="HG268" s="77"/>
      <c r="HH268" s="77"/>
      <c r="HI268" s="77"/>
      <c r="HJ268" s="77"/>
      <c r="HK268" s="77"/>
      <c r="HL268" s="77"/>
      <c r="HM268" s="77"/>
      <c r="HN268" s="77"/>
      <c r="HO268" s="77"/>
      <c r="HP268" s="77"/>
      <c r="HQ268" s="77"/>
      <c r="HR268" s="77"/>
      <c r="HS268" s="77"/>
      <c r="HT268" s="77"/>
      <c r="HU268" s="77"/>
      <c r="HV268" s="77"/>
      <c r="HW268" s="77"/>
      <c r="HX268" s="77"/>
      <c r="HY268" s="77"/>
      <c r="HZ268" s="77"/>
      <c r="IA268" s="77"/>
      <c r="IB268" s="77"/>
      <c r="IC268" s="77"/>
      <c r="ID268" s="77"/>
      <c r="IE268" s="77"/>
      <c r="IF268" s="77"/>
      <c r="IG268" s="77"/>
      <c r="IH268" s="77"/>
      <c r="II268" s="77"/>
      <c r="IJ268" s="77"/>
      <c r="IK268" s="77"/>
      <c r="IL268" s="77"/>
      <c r="IM268" s="77"/>
      <c r="IN268" s="77"/>
      <c r="IO268" s="77"/>
      <c r="IP268" s="77"/>
      <c r="IQ268" s="77"/>
      <c r="IR268" s="77"/>
      <c r="IS268" s="77"/>
      <c r="IT268" s="77"/>
      <c r="IU268" s="77"/>
      <c r="IV268" s="77"/>
      <c r="IW268" s="77"/>
      <c r="IX268" s="77"/>
      <c r="IY268" s="77"/>
      <c r="IZ268" s="77"/>
      <c r="JA268" s="77"/>
      <c r="JB268" s="77"/>
      <c r="JC268" s="77"/>
      <c r="JD268" s="77"/>
      <c r="JE268" s="77"/>
      <c r="JF268" s="77"/>
      <c r="JG268" s="77"/>
      <c r="JH268" s="77"/>
      <c r="JI268" s="77"/>
      <c r="JJ268" s="77"/>
      <c r="JK268" s="77"/>
      <c r="JL268" s="77"/>
      <c r="JM268" s="77"/>
      <c r="JN268" s="77"/>
      <c r="JO268" s="77"/>
      <c r="JP268" s="77"/>
      <c r="JQ268" s="77"/>
      <c r="JR268" s="77"/>
      <c r="JS268" s="77"/>
      <c r="JT268" s="77"/>
      <c r="JU268" s="77"/>
      <c r="JV268" s="77"/>
      <c r="JW268" s="77"/>
      <c r="JX268" s="77"/>
      <c r="JY268" s="77"/>
      <c r="JZ268" s="77"/>
      <c r="KA268" s="77"/>
      <c r="KB268" s="77"/>
      <c r="KC268" s="77"/>
      <c r="KD268" s="77"/>
      <c r="KE268" s="77"/>
      <c r="KF268" s="77"/>
      <c r="KG268" s="77"/>
      <c r="KH268" s="77"/>
      <c r="KI268" s="77"/>
      <c r="KJ268" s="77"/>
      <c r="KK268" s="77"/>
      <c r="KL268" s="77"/>
      <c r="KM268" s="77"/>
      <c r="KN268" s="77"/>
      <c r="KO268" s="77"/>
      <c r="KP268" s="77"/>
      <c r="KQ268" s="77"/>
      <c r="KR268" s="77"/>
      <c r="KS268" s="77"/>
      <c r="KT268" s="77"/>
      <c r="KU268" s="77"/>
      <c r="KV268" s="77"/>
      <c r="KW268" s="77"/>
      <c r="KX268" s="77"/>
      <c r="KY268" s="77"/>
      <c r="KZ268" s="77"/>
      <c r="LA268" s="77"/>
      <c r="LB268" s="77"/>
      <c r="LC268" s="77"/>
      <c r="LD268" s="77"/>
      <c r="LE268" s="77"/>
      <c r="LF268" s="77"/>
      <c r="LG268" s="77"/>
      <c r="LH268" s="77"/>
      <c r="LI268" s="77"/>
      <c r="LJ268" s="77"/>
      <c r="LK268" s="77"/>
      <c r="LL268" s="77"/>
      <c r="LM268" s="77"/>
      <c r="LN268" s="77"/>
      <c r="LO268" s="77"/>
      <c r="LP268" s="77"/>
      <c r="LQ268" s="77"/>
      <c r="LR268" s="77"/>
      <c r="LS268" s="77"/>
      <c r="LT268" s="77"/>
      <c r="LU268" s="77"/>
      <c r="LV268" s="77"/>
      <c r="LW268" s="77"/>
      <c r="LX268" s="77"/>
      <c r="LY268" s="77"/>
      <c r="LZ268" s="77"/>
      <c r="MA268" s="77"/>
      <c r="MB268" s="77"/>
      <c r="MC268" s="77"/>
      <c r="MD268" s="77"/>
      <c r="ME268" s="77"/>
      <c r="MF268" s="77"/>
      <c r="MG268" s="77"/>
      <c r="MH268" s="77"/>
      <c r="MI268" s="77"/>
      <c r="MJ268" s="77"/>
      <c r="MK268" s="77"/>
      <c r="ML268" s="77"/>
      <c r="MM268" s="77"/>
      <c r="MN268" s="77"/>
      <c r="MO268" s="77"/>
      <c r="MP268" s="77"/>
      <c r="MQ268" s="77"/>
      <c r="MR268" s="77"/>
      <c r="MS268" s="77"/>
      <c r="MT268" s="77"/>
      <c r="MU268" s="77"/>
      <c r="MV268" s="77"/>
      <c r="MW268" s="77"/>
      <c r="MX268" s="77"/>
      <c r="MY268" s="77"/>
      <c r="MZ268" s="77"/>
      <c r="NA268" s="77"/>
      <c r="NB268" s="77"/>
      <c r="NC268" s="77"/>
      <c r="ND268" s="77"/>
      <c r="NE268" s="77"/>
      <c r="NF268" s="77"/>
      <c r="NG268" s="77"/>
      <c r="NH268" s="77"/>
      <c r="NI268" s="77"/>
      <c r="NJ268" s="77"/>
      <c r="NK268" s="77"/>
      <c r="NL268" s="77"/>
      <c r="NM268" s="77"/>
      <c r="NN268" s="77"/>
      <c r="NO268" s="77"/>
      <c r="NP268" s="77"/>
      <c r="NQ268" s="77"/>
      <c r="NR268" s="77"/>
      <c r="NS268" s="77"/>
      <c r="NT268" s="77"/>
      <c r="NU268" s="77"/>
      <c r="NV268" s="77"/>
      <c r="NW268" s="77"/>
      <c r="NX268" s="77"/>
      <c r="NY268" s="77"/>
      <c r="NZ268" s="77"/>
      <c r="OA268" s="77"/>
      <c r="OB268" s="77"/>
      <c r="OC268" s="77"/>
      <c r="OD268" s="77"/>
      <c r="OE268" s="77"/>
      <c r="OF268" s="77"/>
      <c r="OG268" s="77"/>
      <c r="OH268" s="77"/>
      <c r="OI268" s="77"/>
      <c r="OJ268" s="77"/>
      <c r="OK268" s="77"/>
      <c r="OL268" s="77"/>
      <c r="OM268" s="77"/>
      <c r="ON268" s="77"/>
      <c r="OO268" s="77"/>
      <c r="OP268" s="77"/>
      <c r="OQ268" s="77"/>
      <c r="OR268" s="77"/>
      <c r="OS268" s="77"/>
      <c r="OT268" s="77"/>
      <c r="OU268" s="77"/>
      <c r="OV268" s="77"/>
      <c r="OW268" s="77"/>
      <c r="OX268" s="77"/>
      <c r="OY268" s="77"/>
      <c r="OZ268" s="77"/>
      <c r="PA268" s="77"/>
      <c r="PB268" s="77"/>
      <c r="PC268" s="77"/>
      <c r="PD268" s="77"/>
      <c r="PE268" s="77"/>
      <c r="PF268" s="77"/>
      <c r="PG268" s="77"/>
      <c r="PH268" s="77"/>
      <c r="PI268" s="77"/>
      <c r="PJ268" s="77"/>
      <c r="PK268" s="77"/>
      <c r="PL268" s="77"/>
      <c r="PM268" s="77"/>
      <c r="PN268" s="77"/>
      <c r="PO268" s="77"/>
      <c r="PP268" s="77"/>
      <c r="PQ268" s="77"/>
      <c r="PR268" s="77"/>
      <c r="PS268" s="77"/>
      <c r="PT268" s="77"/>
      <c r="PU268" s="77"/>
      <c r="PV268" s="77"/>
      <c r="PW268" s="77"/>
      <c r="PX268" s="77"/>
      <c r="PY268" s="77"/>
      <c r="PZ268" s="77"/>
      <c r="QA268" s="77"/>
      <c r="QB268" s="77"/>
      <c r="QC268" s="77"/>
      <c r="QD268" s="77"/>
      <c r="QE268" s="77"/>
      <c r="QF268" s="77"/>
      <c r="QG268" s="77"/>
      <c r="QH268" s="77"/>
      <c r="QI268" s="77"/>
      <c r="QJ268" s="77"/>
      <c r="QK268" s="77"/>
      <c r="QL268" s="77"/>
      <c r="QM268" s="77"/>
      <c r="QN268" s="77"/>
      <c r="QO268" s="77"/>
      <c r="QP268" s="77"/>
      <c r="QQ268" s="77"/>
      <c r="QR268" s="77"/>
      <c r="QS268" s="77"/>
      <c r="QT268" s="77"/>
      <c r="QU268" s="77"/>
      <c r="QV268" s="77"/>
      <c r="QW268" s="77"/>
      <c r="QX268" s="77"/>
      <c r="QY268" s="77"/>
      <c r="QZ268" s="77"/>
      <c r="RA268" s="77"/>
      <c r="RB268" s="77"/>
      <c r="RC268" s="77"/>
      <c r="RD268" s="77"/>
      <c r="RE268" s="77"/>
      <c r="RF268" s="77"/>
      <c r="RG268" s="77"/>
      <c r="RH268" s="77"/>
      <c r="RI268" s="77"/>
      <c r="RJ268" s="77"/>
      <c r="RK268" s="77"/>
      <c r="RL268" s="77"/>
      <c r="RM268" s="77"/>
      <c r="RN268" s="77"/>
      <c r="RO268" s="77"/>
      <c r="RP268" s="77"/>
      <c r="RQ268" s="77"/>
      <c r="RR268" s="77"/>
      <c r="RS268" s="77"/>
      <c r="RT268" s="77"/>
      <c r="RU268" s="77"/>
      <c r="RV268" s="77"/>
      <c r="RW268" s="77"/>
      <c r="RX268" s="77"/>
      <c r="RY268" s="77"/>
      <c r="RZ268" s="77"/>
      <c r="SA268" s="77"/>
      <c r="SB268" s="77"/>
      <c r="SC268" s="77"/>
      <c r="SD268" s="77"/>
      <c r="SE268" s="77"/>
      <c r="SF268" s="77"/>
      <c r="SG268" s="77"/>
      <c r="SH268" s="77"/>
      <c r="SI268" s="77"/>
      <c r="SJ268" s="77"/>
      <c r="SK268" s="77"/>
      <c r="SL268" s="77"/>
      <c r="SM268" s="77"/>
      <c r="SN268" s="77"/>
      <c r="SO268" s="77"/>
      <c r="SP268" s="77"/>
      <c r="SQ268" s="77"/>
      <c r="SR268" s="77"/>
      <c r="SS268" s="77"/>
      <c r="ST268" s="77"/>
      <c r="SU268" s="77"/>
      <c r="SV268" s="77"/>
      <c r="SW268" s="77"/>
      <c r="SX268" s="77"/>
      <c r="SY268" s="77"/>
      <c r="SZ268" s="77"/>
      <c r="TA268" s="77"/>
      <c r="TB268" s="77"/>
      <c r="TC268" s="77"/>
      <c r="TD268" s="77"/>
      <c r="TE268" s="77"/>
      <c r="TF268" s="77"/>
      <c r="TG268" s="77"/>
      <c r="TH268" s="77"/>
      <c r="TI268" s="77"/>
      <c r="TJ268" s="77"/>
      <c r="TK268" s="77"/>
      <c r="TL268" s="77"/>
      <c r="TM268" s="77"/>
      <c r="TN268" s="77"/>
      <c r="TO268" s="77"/>
      <c r="TP268" s="77"/>
      <c r="TQ268" s="77"/>
    </row>
    <row r="269" spans="1:537" s="74" customFormat="1" ht="12" customHeight="1">
      <c r="A269" s="80"/>
      <c r="B269" s="76"/>
      <c r="C269" s="76"/>
      <c r="D269" s="76"/>
      <c r="E269" s="76"/>
      <c r="F269" s="76"/>
      <c r="G269" s="76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  <c r="AT269" s="77"/>
      <c r="AU269" s="77"/>
      <c r="AV269" s="77"/>
      <c r="AW269" s="77"/>
      <c r="AX269" s="77"/>
      <c r="AY269" s="77"/>
      <c r="AZ269" s="77"/>
      <c r="BA269" s="77"/>
      <c r="BB269" s="77"/>
      <c r="BC269" s="77"/>
      <c r="BD269" s="77"/>
      <c r="BE269" s="77"/>
      <c r="BF269" s="77"/>
      <c r="BG269" s="77"/>
      <c r="BH269" s="77"/>
      <c r="BI269" s="77"/>
      <c r="BJ269" s="77"/>
      <c r="BK269" s="77"/>
      <c r="BL269" s="77"/>
      <c r="BM269" s="77"/>
      <c r="BN269" s="77"/>
      <c r="BO269" s="77"/>
      <c r="BP269" s="77"/>
      <c r="BQ269" s="77"/>
      <c r="BR269" s="77"/>
      <c r="BS269" s="77"/>
      <c r="BT269" s="77"/>
      <c r="BU269" s="77"/>
      <c r="BV269" s="77"/>
      <c r="BW269" s="77"/>
      <c r="BX269" s="77"/>
      <c r="BY269" s="77"/>
      <c r="BZ269" s="77"/>
      <c r="CA269" s="77"/>
      <c r="CB269" s="77"/>
      <c r="CC269" s="77"/>
      <c r="CD269" s="77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  <c r="FO269" s="77"/>
      <c r="FP269" s="77"/>
      <c r="FQ269" s="77"/>
      <c r="FR269" s="77"/>
      <c r="FS269" s="77"/>
      <c r="FT269" s="77"/>
      <c r="FU269" s="77"/>
      <c r="FV269" s="77"/>
      <c r="FW269" s="77"/>
      <c r="FX269" s="77"/>
      <c r="FY269" s="77"/>
      <c r="FZ269" s="77"/>
      <c r="GA269" s="77"/>
      <c r="GB269" s="77"/>
      <c r="GC269" s="77"/>
      <c r="GD269" s="77"/>
      <c r="GE269" s="77"/>
      <c r="GF269" s="77"/>
      <c r="GG269" s="77"/>
      <c r="GH269" s="77"/>
      <c r="GI269" s="77"/>
      <c r="GJ269" s="77"/>
      <c r="GK269" s="77"/>
      <c r="GL269" s="77"/>
      <c r="GM269" s="77"/>
      <c r="GN269" s="77"/>
      <c r="GO269" s="77"/>
      <c r="GP269" s="77"/>
      <c r="GQ269" s="77"/>
      <c r="GR269" s="77"/>
      <c r="GS269" s="77"/>
      <c r="GT269" s="77"/>
      <c r="GU269" s="77"/>
      <c r="GV269" s="77"/>
      <c r="GW269" s="77"/>
      <c r="GX269" s="77"/>
      <c r="GY269" s="77"/>
      <c r="GZ269" s="77"/>
      <c r="HA269" s="77"/>
      <c r="HB269" s="77"/>
      <c r="HC269" s="77"/>
      <c r="HD269" s="77"/>
      <c r="HE269" s="77"/>
      <c r="HF269" s="77"/>
      <c r="HG269" s="77"/>
      <c r="HH269" s="77"/>
      <c r="HI269" s="77"/>
      <c r="HJ269" s="77"/>
      <c r="HK269" s="77"/>
      <c r="HL269" s="77"/>
      <c r="HM269" s="77"/>
      <c r="HN269" s="77"/>
      <c r="HO269" s="77"/>
      <c r="HP269" s="77"/>
      <c r="HQ269" s="77"/>
      <c r="HR269" s="77"/>
      <c r="HS269" s="77"/>
      <c r="HT269" s="77"/>
      <c r="HU269" s="77"/>
      <c r="HV269" s="77"/>
      <c r="HW269" s="77"/>
      <c r="HX269" s="77"/>
      <c r="HY269" s="77"/>
      <c r="HZ269" s="77"/>
      <c r="IA269" s="77"/>
      <c r="IB269" s="77"/>
      <c r="IC269" s="77"/>
      <c r="ID269" s="77"/>
      <c r="IE269" s="77"/>
      <c r="IF269" s="77"/>
      <c r="IG269" s="77"/>
      <c r="IH269" s="77"/>
      <c r="II269" s="77"/>
      <c r="IJ269" s="77"/>
      <c r="IK269" s="77"/>
      <c r="IL269" s="77"/>
      <c r="IM269" s="77"/>
      <c r="IN269" s="77"/>
      <c r="IO269" s="77"/>
      <c r="IP269" s="77"/>
      <c r="IQ269" s="77"/>
      <c r="IR269" s="77"/>
      <c r="IS269" s="77"/>
      <c r="IT269" s="77"/>
      <c r="IU269" s="77"/>
      <c r="IV269" s="77"/>
      <c r="IW269" s="77"/>
      <c r="IX269" s="77"/>
      <c r="IY269" s="77"/>
      <c r="IZ269" s="77"/>
      <c r="JA269" s="77"/>
      <c r="JB269" s="77"/>
      <c r="JC269" s="77"/>
      <c r="JD269" s="77"/>
      <c r="JE269" s="77"/>
      <c r="JF269" s="77"/>
      <c r="JG269" s="77"/>
      <c r="JH269" s="77"/>
      <c r="JI269" s="77"/>
      <c r="JJ269" s="77"/>
      <c r="JK269" s="77"/>
      <c r="JL269" s="77"/>
      <c r="JM269" s="77"/>
      <c r="JN269" s="77"/>
      <c r="JO269" s="77"/>
      <c r="JP269" s="77"/>
      <c r="JQ269" s="77"/>
      <c r="JR269" s="77"/>
      <c r="JS269" s="77"/>
      <c r="JT269" s="77"/>
      <c r="JU269" s="77"/>
      <c r="JV269" s="77"/>
      <c r="JW269" s="77"/>
      <c r="JX269" s="77"/>
      <c r="JY269" s="77"/>
      <c r="JZ269" s="77"/>
      <c r="KA269" s="77"/>
      <c r="KB269" s="77"/>
      <c r="KC269" s="77"/>
      <c r="KD269" s="77"/>
      <c r="KE269" s="77"/>
      <c r="KF269" s="77"/>
      <c r="KG269" s="77"/>
      <c r="KH269" s="77"/>
      <c r="KI269" s="77"/>
      <c r="KJ269" s="77"/>
      <c r="KK269" s="77"/>
      <c r="KL269" s="77"/>
      <c r="KM269" s="77"/>
      <c r="KN269" s="77"/>
      <c r="KO269" s="77"/>
      <c r="KP269" s="77"/>
      <c r="KQ269" s="77"/>
      <c r="KR269" s="77"/>
      <c r="KS269" s="77"/>
      <c r="KT269" s="77"/>
      <c r="KU269" s="77"/>
      <c r="KV269" s="77"/>
      <c r="KW269" s="77"/>
      <c r="KX269" s="77"/>
      <c r="KY269" s="77"/>
      <c r="KZ269" s="77"/>
      <c r="LA269" s="77"/>
      <c r="LB269" s="77"/>
      <c r="LC269" s="77"/>
      <c r="LD269" s="77"/>
      <c r="LE269" s="77"/>
      <c r="LF269" s="77"/>
      <c r="LG269" s="77"/>
      <c r="LH269" s="77"/>
      <c r="LI269" s="77"/>
      <c r="LJ269" s="77"/>
      <c r="LK269" s="77"/>
      <c r="LL269" s="77"/>
      <c r="LM269" s="77"/>
      <c r="LN269" s="77"/>
      <c r="LO269" s="77"/>
      <c r="LP269" s="77"/>
      <c r="LQ269" s="77"/>
      <c r="LR269" s="77"/>
      <c r="LS269" s="77"/>
      <c r="LT269" s="77"/>
      <c r="LU269" s="77"/>
      <c r="LV269" s="77"/>
      <c r="LW269" s="77"/>
      <c r="LX269" s="77"/>
      <c r="LY269" s="77"/>
      <c r="LZ269" s="77"/>
      <c r="MA269" s="77"/>
      <c r="MB269" s="77"/>
      <c r="MC269" s="77"/>
      <c r="MD269" s="77"/>
      <c r="ME269" s="77"/>
      <c r="MF269" s="77"/>
      <c r="MG269" s="77"/>
      <c r="MH269" s="77"/>
      <c r="MI269" s="77"/>
      <c r="MJ269" s="77"/>
      <c r="MK269" s="77"/>
      <c r="ML269" s="77"/>
      <c r="MM269" s="77"/>
      <c r="MN269" s="77"/>
      <c r="MO269" s="77"/>
      <c r="MP269" s="77"/>
      <c r="MQ269" s="77"/>
      <c r="MR269" s="77"/>
      <c r="MS269" s="77"/>
      <c r="MT269" s="77"/>
      <c r="MU269" s="77"/>
      <c r="MV269" s="77"/>
      <c r="MW269" s="77"/>
      <c r="MX269" s="77"/>
      <c r="MY269" s="77"/>
      <c r="MZ269" s="77"/>
      <c r="NA269" s="77"/>
      <c r="NB269" s="77"/>
      <c r="NC269" s="77"/>
      <c r="ND269" s="77"/>
      <c r="NE269" s="77"/>
      <c r="NF269" s="77"/>
      <c r="NG269" s="77"/>
      <c r="NH269" s="77"/>
      <c r="NI269" s="77"/>
      <c r="NJ269" s="77"/>
      <c r="NK269" s="77"/>
      <c r="NL269" s="77"/>
      <c r="NM269" s="77"/>
      <c r="NN269" s="77"/>
      <c r="NO269" s="77"/>
      <c r="NP269" s="77"/>
      <c r="NQ269" s="77"/>
      <c r="NR269" s="77"/>
      <c r="NS269" s="77"/>
      <c r="NT269" s="77"/>
      <c r="NU269" s="77"/>
      <c r="NV269" s="77"/>
      <c r="NW269" s="77"/>
      <c r="NX269" s="77"/>
      <c r="NY269" s="77"/>
      <c r="NZ269" s="77"/>
      <c r="OA269" s="77"/>
      <c r="OB269" s="77"/>
      <c r="OC269" s="77"/>
      <c r="OD269" s="77"/>
      <c r="OE269" s="77"/>
      <c r="OF269" s="77"/>
      <c r="OG269" s="77"/>
      <c r="OH269" s="77"/>
      <c r="OI269" s="77"/>
      <c r="OJ269" s="77"/>
      <c r="OK269" s="77"/>
      <c r="OL269" s="77"/>
      <c r="OM269" s="77"/>
      <c r="ON269" s="77"/>
      <c r="OO269" s="77"/>
      <c r="OP269" s="77"/>
      <c r="OQ269" s="77"/>
      <c r="OR269" s="77"/>
      <c r="OS269" s="77"/>
      <c r="OT269" s="77"/>
      <c r="OU269" s="77"/>
      <c r="OV269" s="77"/>
      <c r="OW269" s="77"/>
      <c r="OX269" s="77"/>
      <c r="OY269" s="77"/>
      <c r="OZ269" s="77"/>
      <c r="PA269" s="77"/>
      <c r="PB269" s="77"/>
      <c r="PC269" s="77"/>
      <c r="PD269" s="77"/>
      <c r="PE269" s="77"/>
      <c r="PF269" s="77"/>
      <c r="PG269" s="77"/>
      <c r="PH269" s="77"/>
      <c r="PI269" s="77"/>
      <c r="PJ269" s="77"/>
      <c r="PK269" s="77"/>
      <c r="PL269" s="77"/>
      <c r="PM269" s="77"/>
      <c r="PN269" s="77"/>
      <c r="PO269" s="77"/>
      <c r="PP269" s="77"/>
      <c r="PQ269" s="77"/>
      <c r="PR269" s="77"/>
      <c r="PS269" s="77"/>
      <c r="PT269" s="77"/>
      <c r="PU269" s="77"/>
      <c r="PV269" s="77"/>
      <c r="PW269" s="77"/>
      <c r="PX269" s="77"/>
      <c r="PY269" s="77"/>
      <c r="PZ269" s="77"/>
      <c r="QA269" s="77"/>
      <c r="QB269" s="77"/>
      <c r="QC269" s="77"/>
      <c r="QD269" s="77"/>
      <c r="QE269" s="77"/>
      <c r="QF269" s="77"/>
      <c r="QG269" s="77"/>
      <c r="QH269" s="77"/>
      <c r="QI269" s="77"/>
      <c r="QJ269" s="77"/>
      <c r="QK269" s="77"/>
      <c r="QL269" s="77"/>
      <c r="QM269" s="77"/>
      <c r="QN269" s="77"/>
      <c r="QO269" s="77"/>
      <c r="QP269" s="77"/>
      <c r="QQ269" s="77"/>
      <c r="QR269" s="77"/>
      <c r="QS269" s="77"/>
      <c r="QT269" s="77"/>
      <c r="QU269" s="77"/>
      <c r="QV269" s="77"/>
      <c r="QW269" s="77"/>
      <c r="QX269" s="77"/>
      <c r="QY269" s="77"/>
      <c r="QZ269" s="77"/>
      <c r="RA269" s="77"/>
      <c r="RB269" s="77"/>
      <c r="RC269" s="77"/>
      <c r="RD269" s="77"/>
      <c r="RE269" s="77"/>
      <c r="RF269" s="77"/>
      <c r="RG269" s="77"/>
      <c r="RH269" s="77"/>
      <c r="RI269" s="77"/>
      <c r="RJ269" s="77"/>
      <c r="RK269" s="77"/>
      <c r="RL269" s="77"/>
      <c r="RM269" s="77"/>
      <c r="RN269" s="77"/>
      <c r="RO269" s="77"/>
      <c r="RP269" s="77"/>
      <c r="RQ269" s="77"/>
      <c r="RR269" s="77"/>
      <c r="RS269" s="77"/>
      <c r="RT269" s="77"/>
      <c r="RU269" s="77"/>
      <c r="RV269" s="77"/>
      <c r="RW269" s="77"/>
      <c r="RX269" s="77"/>
      <c r="RY269" s="77"/>
      <c r="RZ269" s="77"/>
      <c r="SA269" s="77"/>
      <c r="SB269" s="77"/>
      <c r="SC269" s="77"/>
      <c r="SD269" s="77"/>
      <c r="SE269" s="77"/>
      <c r="SF269" s="77"/>
      <c r="SG269" s="77"/>
      <c r="SH269" s="77"/>
      <c r="SI269" s="77"/>
      <c r="SJ269" s="77"/>
      <c r="SK269" s="77"/>
      <c r="SL269" s="77"/>
      <c r="SM269" s="77"/>
      <c r="SN269" s="77"/>
      <c r="SO269" s="77"/>
      <c r="SP269" s="77"/>
      <c r="SQ269" s="77"/>
      <c r="SR269" s="77"/>
      <c r="SS269" s="77"/>
      <c r="ST269" s="77"/>
      <c r="SU269" s="77"/>
      <c r="SV269" s="77"/>
      <c r="SW269" s="77"/>
      <c r="SX269" s="77"/>
      <c r="SY269" s="77"/>
      <c r="SZ269" s="77"/>
      <c r="TA269" s="77"/>
      <c r="TB269" s="77"/>
      <c r="TC269" s="77"/>
      <c r="TD269" s="77"/>
      <c r="TE269" s="77"/>
      <c r="TF269" s="77"/>
      <c r="TG269" s="77"/>
      <c r="TH269" s="77"/>
      <c r="TI269" s="77"/>
      <c r="TJ269" s="77"/>
      <c r="TK269" s="77"/>
      <c r="TL269" s="77"/>
      <c r="TM269" s="77"/>
      <c r="TN269" s="77"/>
      <c r="TO269" s="77"/>
      <c r="TP269" s="77"/>
      <c r="TQ269" s="77"/>
    </row>
    <row r="270" spans="1:537" s="74" customFormat="1" ht="12" customHeight="1">
      <c r="A270" s="80"/>
      <c r="B270" s="76"/>
      <c r="C270" s="76"/>
      <c r="D270" s="76"/>
      <c r="E270" s="76"/>
      <c r="F270" s="76"/>
      <c r="G270" s="76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  <c r="FV270" s="77"/>
      <c r="FW270" s="77"/>
      <c r="FX270" s="77"/>
      <c r="FY270" s="77"/>
      <c r="FZ270" s="77"/>
      <c r="GA270" s="77"/>
      <c r="GB270" s="77"/>
      <c r="GC270" s="77"/>
      <c r="GD270" s="77"/>
      <c r="GE270" s="77"/>
      <c r="GF270" s="77"/>
      <c r="GG270" s="77"/>
      <c r="GH270" s="77"/>
      <c r="GI270" s="77"/>
      <c r="GJ270" s="77"/>
      <c r="GK270" s="77"/>
      <c r="GL270" s="77"/>
      <c r="GM270" s="77"/>
      <c r="GN270" s="77"/>
      <c r="GO270" s="77"/>
      <c r="GP270" s="77"/>
      <c r="GQ270" s="77"/>
      <c r="GR270" s="77"/>
      <c r="GS270" s="77"/>
      <c r="GT270" s="77"/>
      <c r="GU270" s="77"/>
      <c r="GV270" s="77"/>
      <c r="GW270" s="77"/>
      <c r="GX270" s="77"/>
      <c r="GY270" s="77"/>
      <c r="GZ270" s="77"/>
      <c r="HA270" s="77"/>
      <c r="HB270" s="77"/>
      <c r="HC270" s="77"/>
      <c r="HD270" s="77"/>
      <c r="HE270" s="77"/>
      <c r="HF270" s="77"/>
      <c r="HG270" s="77"/>
      <c r="HH270" s="77"/>
      <c r="HI270" s="77"/>
      <c r="HJ270" s="77"/>
      <c r="HK270" s="77"/>
      <c r="HL270" s="77"/>
      <c r="HM270" s="77"/>
      <c r="HN270" s="77"/>
      <c r="HO270" s="77"/>
      <c r="HP270" s="77"/>
      <c r="HQ270" s="77"/>
      <c r="HR270" s="77"/>
      <c r="HS270" s="77"/>
      <c r="HT270" s="77"/>
      <c r="HU270" s="77"/>
      <c r="HV270" s="77"/>
      <c r="HW270" s="77"/>
      <c r="HX270" s="77"/>
      <c r="HY270" s="77"/>
      <c r="HZ270" s="77"/>
      <c r="IA270" s="77"/>
      <c r="IB270" s="77"/>
      <c r="IC270" s="77"/>
      <c r="ID270" s="77"/>
      <c r="IE270" s="77"/>
      <c r="IF270" s="77"/>
      <c r="IG270" s="77"/>
      <c r="IH270" s="77"/>
      <c r="II270" s="77"/>
      <c r="IJ270" s="77"/>
      <c r="IK270" s="77"/>
      <c r="IL270" s="77"/>
      <c r="IM270" s="77"/>
      <c r="IN270" s="77"/>
      <c r="IO270" s="77"/>
      <c r="IP270" s="77"/>
      <c r="IQ270" s="77"/>
      <c r="IR270" s="77"/>
      <c r="IS270" s="77"/>
      <c r="IT270" s="77"/>
      <c r="IU270" s="77"/>
      <c r="IV270" s="77"/>
      <c r="IW270" s="77"/>
      <c r="IX270" s="77"/>
      <c r="IY270" s="77"/>
      <c r="IZ270" s="77"/>
      <c r="JA270" s="77"/>
      <c r="JB270" s="77"/>
      <c r="JC270" s="77"/>
      <c r="JD270" s="77"/>
      <c r="JE270" s="77"/>
      <c r="JF270" s="77"/>
      <c r="JG270" s="77"/>
      <c r="JH270" s="77"/>
      <c r="JI270" s="77"/>
      <c r="JJ270" s="77"/>
      <c r="JK270" s="77"/>
      <c r="JL270" s="77"/>
      <c r="JM270" s="77"/>
      <c r="JN270" s="77"/>
      <c r="JO270" s="77"/>
      <c r="JP270" s="77"/>
      <c r="JQ270" s="77"/>
      <c r="JR270" s="77"/>
      <c r="JS270" s="77"/>
      <c r="JT270" s="77"/>
      <c r="JU270" s="77"/>
      <c r="JV270" s="77"/>
      <c r="JW270" s="77"/>
      <c r="JX270" s="77"/>
      <c r="JY270" s="77"/>
      <c r="JZ270" s="77"/>
      <c r="KA270" s="77"/>
      <c r="KB270" s="77"/>
      <c r="KC270" s="77"/>
      <c r="KD270" s="77"/>
      <c r="KE270" s="77"/>
      <c r="KF270" s="77"/>
      <c r="KG270" s="77"/>
      <c r="KH270" s="77"/>
      <c r="KI270" s="77"/>
      <c r="KJ270" s="77"/>
      <c r="KK270" s="77"/>
      <c r="KL270" s="77"/>
      <c r="KM270" s="77"/>
      <c r="KN270" s="77"/>
      <c r="KO270" s="77"/>
      <c r="KP270" s="77"/>
      <c r="KQ270" s="77"/>
      <c r="KR270" s="77"/>
      <c r="KS270" s="77"/>
      <c r="KT270" s="77"/>
      <c r="KU270" s="77"/>
      <c r="KV270" s="77"/>
      <c r="KW270" s="77"/>
      <c r="KX270" s="77"/>
      <c r="KY270" s="77"/>
      <c r="KZ270" s="77"/>
      <c r="LA270" s="77"/>
      <c r="LB270" s="77"/>
      <c r="LC270" s="77"/>
      <c r="LD270" s="77"/>
      <c r="LE270" s="77"/>
      <c r="LF270" s="77"/>
      <c r="LG270" s="77"/>
      <c r="LH270" s="77"/>
      <c r="LI270" s="77"/>
      <c r="LJ270" s="77"/>
      <c r="LK270" s="77"/>
      <c r="LL270" s="77"/>
      <c r="LM270" s="77"/>
      <c r="LN270" s="77"/>
      <c r="LO270" s="77"/>
      <c r="LP270" s="77"/>
      <c r="LQ270" s="77"/>
      <c r="LR270" s="77"/>
      <c r="LS270" s="77"/>
      <c r="LT270" s="77"/>
      <c r="LU270" s="77"/>
      <c r="LV270" s="77"/>
      <c r="LW270" s="77"/>
      <c r="LX270" s="77"/>
      <c r="LY270" s="77"/>
      <c r="LZ270" s="77"/>
      <c r="MA270" s="77"/>
      <c r="MB270" s="77"/>
      <c r="MC270" s="77"/>
      <c r="MD270" s="77"/>
      <c r="ME270" s="77"/>
      <c r="MF270" s="77"/>
      <c r="MG270" s="77"/>
      <c r="MH270" s="77"/>
      <c r="MI270" s="77"/>
      <c r="MJ270" s="77"/>
      <c r="MK270" s="77"/>
      <c r="ML270" s="77"/>
      <c r="MM270" s="77"/>
      <c r="MN270" s="77"/>
      <c r="MO270" s="77"/>
      <c r="MP270" s="77"/>
      <c r="MQ270" s="77"/>
      <c r="MR270" s="77"/>
      <c r="MS270" s="77"/>
      <c r="MT270" s="77"/>
      <c r="MU270" s="77"/>
      <c r="MV270" s="77"/>
      <c r="MW270" s="77"/>
      <c r="MX270" s="77"/>
      <c r="MY270" s="77"/>
      <c r="MZ270" s="77"/>
      <c r="NA270" s="77"/>
      <c r="NB270" s="77"/>
      <c r="NC270" s="77"/>
      <c r="ND270" s="77"/>
      <c r="NE270" s="77"/>
      <c r="NF270" s="77"/>
      <c r="NG270" s="77"/>
      <c r="NH270" s="77"/>
      <c r="NI270" s="77"/>
      <c r="NJ270" s="77"/>
      <c r="NK270" s="77"/>
      <c r="NL270" s="77"/>
      <c r="NM270" s="77"/>
      <c r="NN270" s="77"/>
      <c r="NO270" s="77"/>
      <c r="NP270" s="77"/>
      <c r="NQ270" s="77"/>
      <c r="NR270" s="77"/>
      <c r="NS270" s="77"/>
      <c r="NT270" s="77"/>
      <c r="NU270" s="77"/>
      <c r="NV270" s="77"/>
      <c r="NW270" s="77"/>
      <c r="NX270" s="77"/>
      <c r="NY270" s="77"/>
      <c r="NZ270" s="77"/>
      <c r="OA270" s="77"/>
      <c r="OB270" s="77"/>
      <c r="OC270" s="77"/>
      <c r="OD270" s="77"/>
      <c r="OE270" s="77"/>
      <c r="OF270" s="77"/>
      <c r="OG270" s="77"/>
      <c r="OH270" s="77"/>
      <c r="OI270" s="77"/>
      <c r="OJ270" s="77"/>
      <c r="OK270" s="77"/>
      <c r="OL270" s="77"/>
      <c r="OM270" s="77"/>
      <c r="ON270" s="77"/>
      <c r="OO270" s="77"/>
      <c r="OP270" s="77"/>
      <c r="OQ270" s="77"/>
      <c r="OR270" s="77"/>
      <c r="OS270" s="77"/>
      <c r="OT270" s="77"/>
      <c r="OU270" s="77"/>
      <c r="OV270" s="77"/>
      <c r="OW270" s="77"/>
      <c r="OX270" s="77"/>
      <c r="OY270" s="77"/>
      <c r="OZ270" s="77"/>
      <c r="PA270" s="77"/>
      <c r="PB270" s="77"/>
      <c r="PC270" s="77"/>
      <c r="PD270" s="77"/>
      <c r="PE270" s="77"/>
      <c r="PF270" s="77"/>
      <c r="PG270" s="77"/>
      <c r="PH270" s="77"/>
      <c r="PI270" s="77"/>
      <c r="PJ270" s="77"/>
      <c r="PK270" s="77"/>
      <c r="PL270" s="77"/>
      <c r="PM270" s="77"/>
      <c r="PN270" s="77"/>
      <c r="PO270" s="77"/>
      <c r="PP270" s="77"/>
      <c r="PQ270" s="77"/>
      <c r="PR270" s="77"/>
      <c r="PS270" s="77"/>
      <c r="PT270" s="77"/>
      <c r="PU270" s="77"/>
      <c r="PV270" s="77"/>
      <c r="PW270" s="77"/>
      <c r="PX270" s="77"/>
      <c r="PY270" s="77"/>
      <c r="PZ270" s="77"/>
      <c r="QA270" s="77"/>
      <c r="QB270" s="77"/>
      <c r="QC270" s="77"/>
      <c r="QD270" s="77"/>
      <c r="QE270" s="77"/>
      <c r="QF270" s="77"/>
      <c r="QG270" s="77"/>
      <c r="QH270" s="77"/>
      <c r="QI270" s="77"/>
      <c r="QJ270" s="77"/>
      <c r="QK270" s="77"/>
      <c r="QL270" s="77"/>
      <c r="QM270" s="77"/>
      <c r="QN270" s="77"/>
      <c r="QO270" s="77"/>
      <c r="QP270" s="77"/>
      <c r="QQ270" s="77"/>
      <c r="QR270" s="77"/>
      <c r="QS270" s="77"/>
      <c r="QT270" s="77"/>
      <c r="QU270" s="77"/>
      <c r="QV270" s="77"/>
      <c r="QW270" s="77"/>
      <c r="QX270" s="77"/>
      <c r="QY270" s="77"/>
      <c r="QZ270" s="77"/>
      <c r="RA270" s="77"/>
      <c r="RB270" s="77"/>
      <c r="RC270" s="77"/>
      <c r="RD270" s="77"/>
      <c r="RE270" s="77"/>
      <c r="RF270" s="77"/>
      <c r="RG270" s="77"/>
      <c r="RH270" s="77"/>
      <c r="RI270" s="77"/>
      <c r="RJ270" s="77"/>
      <c r="RK270" s="77"/>
      <c r="RL270" s="77"/>
      <c r="RM270" s="77"/>
      <c r="RN270" s="77"/>
      <c r="RO270" s="77"/>
      <c r="RP270" s="77"/>
      <c r="RQ270" s="77"/>
      <c r="RR270" s="77"/>
      <c r="RS270" s="77"/>
      <c r="RT270" s="77"/>
      <c r="RU270" s="77"/>
      <c r="RV270" s="77"/>
      <c r="RW270" s="77"/>
      <c r="RX270" s="77"/>
      <c r="RY270" s="77"/>
      <c r="RZ270" s="77"/>
      <c r="SA270" s="77"/>
      <c r="SB270" s="77"/>
      <c r="SC270" s="77"/>
      <c r="SD270" s="77"/>
      <c r="SE270" s="77"/>
      <c r="SF270" s="77"/>
      <c r="SG270" s="77"/>
      <c r="SH270" s="77"/>
      <c r="SI270" s="77"/>
      <c r="SJ270" s="77"/>
      <c r="SK270" s="77"/>
      <c r="SL270" s="77"/>
      <c r="SM270" s="77"/>
      <c r="SN270" s="77"/>
      <c r="SO270" s="77"/>
      <c r="SP270" s="77"/>
      <c r="SQ270" s="77"/>
      <c r="SR270" s="77"/>
      <c r="SS270" s="77"/>
      <c r="ST270" s="77"/>
      <c r="SU270" s="77"/>
      <c r="SV270" s="77"/>
      <c r="SW270" s="77"/>
      <c r="SX270" s="77"/>
      <c r="SY270" s="77"/>
      <c r="SZ270" s="77"/>
      <c r="TA270" s="77"/>
      <c r="TB270" s="77"/>
      <c r="TC270" s="77"/>
      <c r="TD270" s="77"/>
      <c r="TE270" s="77"/>
      <c r="TF270" s="77"/>
      <c r="TG270" s="77"/>
      <c r="TH270" s="77"/>
      <c r="TI270" s="77"/>
      <c r="TJ270" s="77"/>
      <c r="TK270" s="77"/>
      <c r="TL270" s="77"/>
      <c r="TM270" s="77"/>
      <c r="TN270" s="77"/>
      <c r="TO270" s="77"/>
      <c r="TP270" s="77"/>
      <c r="TQ270" s="77"/>
    </row>
    <row r="271" spans="1:537" s="74" customFormat="1" ht="12" customHeight="1">
      <c r="A271" s="82"/>
      <c r="B271" s="82"/>
      <c r="C271" s="82"/>
      <c r="D271" s="82"/>
      <c r="E271" s="82"/>
      <c r="F271" s="82"/>
      <c r="G271" s="82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  <c r="FV271" s="77"/>
      <c r="FW271" s="77"/>
      <c r="FX271" s="77"/>
      <c r="FY271" s="77"/>
      <c r="FZ271" s="77"/>
      <c r="GA271" s="77"/>
      <c r="GB271" s="77"/>
      <c r="GC271" s="77"/>
      <c r="GD271" s="77"/>
      <c r="GE271" s="77"/>
      <c r="GF271" s="77"/>
      <c r="GG271" s="77"/>
      <c r="GH271" s="77"/>
      <c r="GI271" s="77"/>
      <c r="GJ271" s="77"/>
      <c r="GK271" s="77"/>
      <c r="GL271" s="77"/>
      <c r="GM271" s="77"/>
      <c r="GN271" s="77"/>
      <c r="GO271" s="77"/>
      <c r="GP271" s="77"/>
      <c r="GQ271" s="77"/>
      <c r="GR271" s="77"/>
      <c r="GS271" s="77"/>
      <c r="GT271" s="77"/>
      <c r="GU271" s="77"/>
      <c r="GV271" s="77"/>
      <c r="GW271" s="77"/>
      <c r="GX271" s="77"/>
      <c r="GY271" s="77"/>
      <c r="GZ271" s="77"/>
      <c r="HA271" s="77"/>
      <c r="HB271" s="77"/>
      <c r="HC271" s="77"/>
      <c r="HD271" s="77"/>
      <c r="HE271" s="77"/>
      <c r="HF271" s="77"/>
      <c r="HG271" s="77"/>
      <c r="HH271" s="77"/>
      <c r="HI271" s="77"/>
      <c r="HJ271" s="77"/>
      <c r="HK271" s="77"/>
      <c r="HL271" s="77"/>
      <c r="HM271" s="77"/>
      <c r="HN271" s="77"/>
      <c r="HO271" s="77"/>
      <c r="HP271" s="77"/>
      <c r="HQ271" s="77"/>
      <c r="HR271" s="77"/>
      <c r="HS271" s="77"/>
      <c r="HT271" s="77"/>
      <c r="HU271" s="77"/>
      <c r="HV271" s="77"/>
      <c r="HW271" s="77"/>
      <c r="HX271" s="77"/>
      <c r="HY271" s="77"/>
      <c r="HZ271" s="77"/>
      <c r="IA271" s="77"/>
      <c r="IB271" s="77"/>
      <c r="IC271" s="77"/>
      <c r="ID271" s="77"/>
      <c r="IE271" s="77"/>
      <c r="IF271" s="77"/>
      <c r="IG271" s="77"/>
      <c r="IH271" s="77"/>
      <c r="II271" s="77"/>
      <c r="IJ271" s="77"/>
      <c r="IK271" s="77"/>
      <c r="IL271" s="77"/>
      <c r="IM271" s="77"/>
      <c r="IN271" s="77"/>
      <c r="IO271" s="77"/>
      <c r="IP271" s="77"/>
      <c r="IQ271" s="77"/>
      <c r="IR271" s="77"/>
      <c r="IS271" s="77"/>
      <c r="IT271" s="77"/>
      <c r="IU271" s="77"/>
      <c r="IV271" s="77"/>
      <c r="IW271" s="77"/>
      <c r="IX271" s="77"/>
      <c r="IY271" s="77"/>
      <c r="IZ271" s="77"/>
      <c r="JA271" s="77"/>
      <c r="JB271" s="77"/>
      <c r="JC271" s="77"/>
      <c r="JD271" s="77"/>
      <c r="JE271" s="77"/>
      <c r="JF271" s="77"/>
      <c r="JG271" s="77"/>
      <c r="JH271" s="77"/>
      <c r="JI271" s="77"/>
      <c r="JJ271" s="77"/>
      <c r="JK271" s="77"/>
      <c r="JL271" s="77"/>
      <c r="JM271" s="77"/>
      <c r="JN271" s="77"/>
      <c r="JO271" s="77"/>
      <c r="JP271" s="77"/>
      <c r="JQ271" s="77"/>
      <c r="JR271" s="77"/>
      <c r="JS271" s="77"/>
      <c r="JT271" s="77"/>
      <c r="JU271" s="77"/>
      <c r="JV271" s="77"/>
      <c r="JW271" s="77"/>
      <c r="JX271" s="77"/>
      <c r="JY271" s="77"/>
      <c r="JZ271" s="77"/>
      <c r="KA271" s="77"/>
      <c r="KB271" s="77"/>
      <c r="KC271" s="77"/>
      <c r="KD271" s="77"/>
      <c r="KE271" s="77"/>
      <c r="KF271" s="77"/>
      <c r="KG271" s="77"/>
      <c r="KH271" s="77"/>
      <c r="KI271" s="77"/>
      <c r="KJ271" s="77"/>
      <c r="KK271" s="77"/>
      <c r="KL271" s="77"/>
      <c r="KM271" s="77"/>
      <c r="KN271" s="77"/>
      <c r="KO271" s="77"/>
      <c r="KP271" s="77"/>
      <c r="KQ271" s="77"/>
      <c r="KR271" s="77"/>
      <c r="KS271" s="77"/>
      <c r="KT271" s="77"/>
      <c r="KU271" s="77"/>
      <c r="KV271" s="77"/>
      <c r="KW271" s="77"/>
      <c r="KX271" s="77"/>
      <c r="KY271" s="77"/>
      <c r="KZ271" s="77"/>
      <c r="LA271" s="77"/>
      <c r="LB271" s="77"/>
      <c r="LC271" s="77"/>
      <c r="LD271" s="77"/>
      <c r="LE271" s="77"/>
      <c r="LF271" s="77"/>
      <c r="LG271" s="77"/>
      <c r="LH271" s="77"/>
      <c r="LI271" s="77"/>
      <c r="LJ271" s="77"/>
      <c r="LK271" s="77"/>
      <c r="LL271" s="77"/>
      <c r="LM271" s="77"/>
      <c r="LN271" s="77"/>
      <c r="LO271" s="77"/>
      <c r="LP271" s="77"/>
      <c r="LQ271" s="77"/>
      <c r="LR271" s="77"/>
      <c r="LS271" s="77"/>
      <c r="LT271" s="77"/>
      <c r="LU271" s="77"/>
      <c r="LV271" s="77"/>
      <c r="LW271" s="77"/>
      <c r="LX271" s="77"/>
      <c r="LY271" s="77"/>
      <c r="LZ271" s="77"/>
      <c r="MA271" s="77"/>
      <c r="MB271" s="77"/>
      <c r="MC271" s="77"/>
      <c r="MD271" s="77"/>
      <c r="ME271" s="77"/>
      <c r="MF271" s="77"/>
      <c r="MG271" s="77"/>
      <c r="MH271" s="77"/>
      <c r="MI271" s="77"/>
      <c r="MJ271" s="77"/>
      <c r="MK271" s="77"/>
      <c r="ML271" s="77"/>
      <c r="MM271" s="77"/>
      <c r="MN271" s="77"/>
      <c r="MO271" s="77"/>
      <c r="MP271" s="77"/>
      <c r="MQ271" s="77"/>
      <c r="MR271" s="77"/>
      <c r="MS271" s="77"/>
      <c r="MT271" s="77"/>
      <c r="MU271" s="77"/>
      <c r="MV271" s="77"/>
      <c r="MW271" s="77"/>
      <c r="MX271" s="77"/>
      <c r="MY271" s="77"/>
      <c r="MZ271" s="77"/>
      <c r="NA271" s="77"/>
      <c r="NB271" s="77"/>
      <c r="NC271" s="77"/>
      <c r="ND271" s="77"/>
      <c r="NE271" s="77"/>
      <c r="NF271" s="77"/>
      <c r="NG271" s="77"/>
      <c r="NH271" s="77"/>
      <c r="NI271" s="77"/>
      <c r="NJ271" s="77"/>
      <c r="NK271" s="77"/>
      <c r="NL271" s="77"/>
      <c r="NM271" s="77"/>
      <c r="NN271" s="77"/>
      <c r="NO271" s="77"/>
      <c r="NP271" s="77"/>
      <c r="NQ271" s="77"/>
      <c r="NR271" s="77"/>
      <c r="NS271" s="77"/>
      <c r="NT271" s="77"/>
      <c r="NU271" s="77"/>
      <c r="NV271" s="77"/>
      <c r="NW271" s="77"/>
      <c r="NX271" s="77"/>
      <c r="NY271" s="77"/>
      <c r="NZ271" s="77"/>
      <c r="OA271" s="77"/>
      <c r="OB271" s="77"/>
      <c r="OC271" s="77"/>
      <c r="OD271" s="77"/>
      <c r="OE271" s="77"/>
      <c r="OF271" s="77"/>
      <c r="OG271" s="77"/>
      <c r="OH271" s="77"/>
      <c r="OI271" s="77"/>
      <c r="OJ271" s="77"/>
      <c r="OK271" s="77"/>
      <c r="OL271" s="77"/>
      <c r="OM271" s="77"/>
      <c r="ON271" s="77"/>
      <c r="OO271" s="77"/>
      <c r="OP271" s="77"/>
      <c r="OQ271" s="77"/>
      <c r="OR271" s="77"/>
      <c r="OS271" s="77"/>
      <c r="OT271" s="77"/>
      <c r="OU271" s="77"/>
      <c r="OV271" s="77"/>
      <c r="OW271" s="77"/>
      <c r="OX271" s="77"/>
      <c r="OY271" s="77"/>
      <c r="OZ271" s="77"/>
      <c r="PA271" s="77"/>
      <c r="PB271" s="77"/>
      <c r="PC271" s="77"/>
      <c r="PD271" s="77"/>
      <c r="PE271" s="77"/>
      <c r="PF271" s="77"/>
      <c r="PG271" s="77"/>
      <c r="PH271" s="77"/>
      <c r="PI271" s="77"/>
      <c r="PJ271" s="77"/>
      <c r="PK271" s="77"/>
      <c r="PL271" s="77"/>
      <c r="PM271" s="77"/>
      <c r="PN271" s="77"/>
      <c r="PO271" s="77"/>
      <c r="PP271" s="77"/>
      <c r="PQ271" s="77"/>
      <c r="PR271" s="77"/>
      <c r="PS271" s="77"/>
      <c r="PT271" s="77"/>
      <c r="PU271" s="77"/>
      <c r="PV271" s="77"/>
      <c r="PW271" s="77"/>
      <c r="PX271" s="77"/>
      <c r="PY271" s="77"/>
      <c r="PZ271" s="77"/>
      <c r="QA271" s="77"/>
      <c r="QB271" s="77"/>
      <c r="QC271" s="77"/>
      <c r="QD271" s="77"/>
      <c r="QE271" s="77"/>
      <c r="QF271" s="77"/>
      <c r="QG271" s="77"/>
      <c r="QH271" s="77"/>
      <c r="QI271" s="77"/>
      <c r="QJ271" s="77"/>
      <c r="QK271" s="77"/>
      <c r="QL271" s="77"/>
      <c r="QM271" s="77"/>
      <c r="QN271" s="77"/>
      <c r="QO271" s="77"/>
      <c r="QP271" s="77"/>
      <c r="QQ271" s="77"/>
      <c r="QR271" s="77"/>
      <c r="QS271" s="77"/>
      <c r="QT271" s="77"/>
      <c r="QU271" s="77"/>
      <c r="QV271" s="77"/>
      <c r="QW271" s="77"/>
      <c r="QX271" s="77"/>
      <c r="QY271" s="77"/>
      <c r="QZ271" s="77"/>
      <c r="RA271" s="77"/>
      <c r="RB271" s="77"/>
      <c r="RC271" s="77"/>
      <c r="RD271" s="77"/>
      <c r="RE271" s="77"/>
      <c r="RF271" s="77"/>
      <c r="RG271" s="77"/>
      <c r="RH271" s="77"/>
      <c r="RI271" s="77"/>
      <c r="RJ271" s="77"/>
      <c r="RK271" s="77"/>
      <c r="RL271" s="77"/>
      <c r="RM271" s="77"/>
      <c r="RN271" s="77"/>
      <c r="RO271" s="77"/>
      <c r="RP271" s="77"/>
      <c r="RQ271" s="77"/>
      <c r="RR271" s="77"/>
      <c r="RS271" s="77"/>
      <c r="RT271" s="77"/>
      <c r="RU271" s="77"/>
      <c r="RV271" s="77"/>
      <c r="RW271" s="77"/>
      <c r="RX271" s="77"/>
      <c r="RY271" s="77"/>
      <c r="RZ271" s="77"/>
      <c r="SA271" s="77"/>
      <c r="SB271" s="77"/>
      <c r="SC271" s="77"/>
      <c r="SD271" s="77"/>
      <c r="SE271" s="77"/>
      <c r="SF271" s="77"/>
      <c r="SG271" s="77"/>
      <c r="SH271" s="77"/>
      <c r="SI271" s="77"/>
      <c r="SJ271" s="77"/>
      <c r="SK271" s="77"/>
      <c r="SL271" s="77"/>
      <c r="SM271" s="77"/>
      <c r="SN271" s="77"/>
      <c r="SO271" s="77"/>
      <c r="SP271" s="77"/>
      <c r="SQ271" s="77"/>
      <c r="SR271" s="77"/>
      <c r="SS271" s="77"/>
      <c r="ST271" s="77"/>
      <c r="SU271" s="77"/>
      <c r="SV271" s="77"/>
      <c r="SW271" s="77"/>
      <c r="SX271" s="77"/>
      <c r="SY271" s="77"/>
      <c r="SZ271" s="77"/>
      <c r="TA271" s="77"/>
      <c r="TB271" s="77"/>
      <c r="TC271" s="77"/>
      <c r="TD271" s="77"/>
      <c r="TE271" s="77"/>
      <c r="TF271" s="77"/>
      <c r="TG271" s="77"/>
      <c r="TH271" s="77"/>
      <c r="TI271" s="77"/>
      <c r="TJ271" s="77"/>
      <c r="TK271" s="77"/>
      <c r="TL271" s="77"/>
      <c r="TM271" s="77"/>
      <c r="TN271" s="77"/>
      <c r="TO271" s="77"/>
      <c r="TP271" s="77"/>
      <c r="TQ271" s="77"/>
    </row>
    <row r="272" spans="1:537" s="74" customFormat="1" ht="12" customHeight="1">
      <c r="A272" s="82"/>
      <c r="B272" s="82"/>
      <c r="C272" s="82"/>
      <c r="D272" s="82"/>
      <c r="E272" s="82"/>
      <c r="F272" s="82"/>
      <c r="G272" s="82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  <c r="FO272" s="77"/>
      <c r="FP272" s="77"/>
      <c r="FQ272" s="77"/>
      <c r="FR272" s="77"/>
      <c r="FS272" s="77"/>
      <c r="FT272" s="77"/>
      <c r="FU272" s="77"/>
      <c r="FV272" s="77"/>
      <c r="FW272" s="77"/>
      <c r="FX272" s="77"/>
      <c r="FY272" s="77"/>
      <c r="FZ272" s="77"/>
      <c r="GA272" s="77"/>
      <c r="GB272" s="77"/>
      <c r="GC272" s="77"/>
      <c r="GD272" s="77"/>
      <c r="GE272" s="77"/>
      <c r="GF272" s="77"/>
      <c r="GG272" s="77"/>
      <c r="GH272" s="77"/>
      <c r="GI272" s="77"/>
      <c r="GJ272" s="77"/>
      <c r="GK272" s="77"/>
      <c r="GL272" s="77"/>
      <c r="GM272" s="77"/>
      <c r="GN272" s="77"/>
      <c r="GO272" s="77"/>
      <c r="GP272" s="77"/>
      <c r="GQ272" s="77"/>
      <c r="GR272" s="77"/>
      <c r="GS272" s="77"/>
      <c r="GT272" s="77"/>
      <c r="GU272" s="77"/>
      <c r="GV272" s="77"/>
      <c r="GW272" s="77"/>
      <c r="GX272" s="77"/>
      <c r="GY272" s="77"/>
      <c r="GZ272" s="77"/>
      <c r="HA272" s="77"/>
      <c r="HB272" s="77"/>
      <c r="HC272" s="77"/>
      <c r="HD272" s="77"/>
      <c r="HE272" s="77"/>
      <c r="HF272" s="77"/>
      <c r="HG272" s="77"/>
      <c r="HH272" s="77"/>
      <c r="HI272" s="77"/>
      <c r="HJ272" s="77"/>
      <c r="HK272" s="77"/>
      <c r="HL272" s="77"/>
      <c r="HM272" s="77"/>
      <c r="HN272" s="77"/>
      <c r="HO272" s="77"/>
      <c r="HP272" s="77"/>
      <c r="HQ272" s="77"/>
      <c r="HR272" s="77"/>
      <c r="HS272" s="77"/>
      <c r="HT272" s="77"/>
      <c r="HU272" s="77"/>
      <c r="HV272" s="77"/>
      <c r="HW272" s="77"/>
      <c r="HX272" s="77"/>
      <c r="HY272" s="77"/>
      <c r="HZ272" s="77"/>
      <c r="IA272" s="77"/>
      <c r="IB272" s="77"/>
      <c r="IC272" s="77"/>
      <c r="ID272" s="77"/>
      <c r="IE272" s="77"/>
      <c r="IF272" s="77"/>
      <c r="IG272" s="77"/>
      <c r="IH272" s="77"/>
      <c r="II272" s="77"/>
      <c r="IJ272" s="77"/>
      <c r="IK272" s="77"/>
      <c r="IL272" s="77"/>
      <c r="IM272" s="77"/>
      <c r="IN272" s="77"/>
      <c r="IO272" s="77"/>
      <c r="IP272" s="77"/>
      <c r="IQ272" s="77"/>
      <c r="IR272" s="77"/>
      <c r="IS272" s="77"/>
      <c r="IT272" s="77"/>
      <c r="IU272" s="77"/>
      <c r="IV272" s="77"/>
      <c r="IW272" s="77"/>
      <c r="IX272" s="77"/>
      <c r="IY272" s="77"/>
      <c r="IZ272" s="77"/>
      <c r="JA272" s="77"/>
      <c r="JB272" s="77"/>
      <c r="JC272" s="77"/>
      <c r="JD272" s="77"/>
      <c r="JE272" s="77"/>
      <c r="JF272" s="77"/>
      <c r="JG272" s="77"/>
      <c r="JH272" s="77"/>
      <c r="JI272" s="77"/>
      <c r="JJ272" s="77"/>
      <c r="JK272" s="77"/>
      <c r="JL272" s="77"/>
      <c r="JM272" s="77"/>
      <c r="JN272" s="77"/>
      <c r="JO272" s="77"/>
      <c r="JP272" s="77"/>
      <c r="JQ272" s="77"/>
      <c r="JR272" s="77"/>
      <c r="JS272" s="77"/>
      <c r="JT272" s="77"/>
      <c r="JU272" s="77"/>
      <c r="JV272" s="77"/>
      <c r="JW272" s="77"/>
      <c r="JX272" s="77"/>
      <c r="JY272" s="77"/>
      <c r="JZ272" s="77"/>
      <c r="KA272" s="77"/>
      <c r="KB272" s="77"/>
      <c r="KC272" s="77"/>
      <c r="KD272" s="77"/>
      <c r="KE272" s="77"/>
      <c r="KF272" s="77"/>
      <c r="KG272" s="77"/>
      <c r="KH272" s="77"/>
      <c r="KI272" s="77"/>
      <c r="KJ272" s="77"/>
      <c r="KK272" s="77"/>
      <c r="KL272" s="77"/>
      <c r="KM272" s="77"/>
      <c r="KN272" s="77"/>
      <c r="KO272" s="77"/>
      <c r="KP272" s="77"/>
      <c r="KQ272" s="77"/>
      <c r="KR272" s="77"/>
      <c r="KS272" s="77"/>
      <c r="KT272" s="77"/>
      <c r="KU272" s="77"/>
      <c r="KV272" s="77"/>
      <c r="KW272" s="77"/>
      <c r="KX272" s="77"/>
      <c r="KY272" s="77"/>
      <c r="KZ272" s="77"/>
      <c r="LA272" s="77"/>
      <c r="LB272" s="77"/>
      <c r="LC272" s="77"/>
      <c r="LD272" s="77"/>
      <c r="LE272" s="77"/>
      <c r="LF272" s="77"/>
      <c r="LG272" s="77"/>
      <c r="LH272" s="77"/>
      <c r="LI272" s="77"/>
      <c r="LJ272" s="77"/>
      <c r="LK272" s="77"/>
      <c r="LL272" s="77"/>
      <c r="LM272" s="77"/>
      <c r="LN272" s="77"/>
      <c r="LO272" s="77"/>
      <c r="LP272" s="77"/>
      <c r="LQ272" s="77"/>
      <c r="LR272" s="77"/>
      <c r="LS272" s="77"/>
      <c r="LT272" s="77"/>
      <c r="LU272" s="77"/>
      <c r="LV272" s="77"/>
      <c r="LW272" s="77"/>
      <c r="LX272" s="77"/>
      <c r="LY272" s="77"/>
      <c r="LZ272" s="77"/>
      <c r="MA272" s="77"/>
      <c r="MB272" s="77"/>
      <c r="MC272" s="77"/>
      <c r="MD272" s="77"/>
      <c r="ME272" s="77"/>
      <c r="MF272" s="77"/>
      <c r="MG272" s="77"/>
      <c r="MH272" s="77"/>
      <c r="MI272" s="77"/>
      <c r="MJ272" s="77"/>
      <c r="MK272" s="77"/>
      <c r="ML272" s="77"/>
      <c r="MM272" s="77"/>
      <c r="MN272" s="77"/>
      <c r="MO272" s="77"/>
      <c r="MP272" s="77"/>
      <c r="MQ272" s="77"/>
      <c r="MR272" s="77"/>
      <c r="MS272" s="77"/>
      <c r="MT272" s="77"/>
      <c r="MU272" s="77"/>
      <c r="MV272" s="77"/>
      <c r="MW272" s="77"/>
      <c r="MX272" s="77"/>
      <c r="MY272" s="77"/>
      <c r="MZ272" s="77"/>
      <c r="NA272" s="77"/>
      <c r="NB272" s="77"/>
      <c r="NC272" s="77"/>
      <c r="ND272" s="77"/>
      <c r="NE272" s="77"/>
      <c r="NF272" s="77"/>
      <c r="NG272" s="77"/>
      <c r="NH272" s="77"/>
      <c r="NI272" s="77"/>
      <c r="NJ272" s="77"/>
      <c r="NK272" s="77"/>
      <c r="NL272" s="77"/>
      <c r="NM272" s="77"/>
      <c r="NN272" s="77"/>
      <c r="NO272" s="77"/>
      <c r="NP272" s="77"/>
      <c r="NQ272" s="77"/>
      <c r="NR272" s="77"/>
      <c r="NS272" s="77"/>
      <c r="NT272" s="77"/>
      <c r="NU272" s="77"/>
      <c r="NV272" s="77"/>
      <c r="NW272" s="77"/>
      <c r="NX272" s="77"/>
      <c r="NY272" s="77"/>
      <c r="NZ272" s="77"/>
      <c r="OA272" s="77"/>
      <c r="OB272" s="77"/>
      <c r="OC272" s="77"/>
      <c r="OD272" s="77"/>
      <c r="OE272" s="77"/>
      <c r="OF272" s="77"/>
      <c r="OG272" s="77"/>
      <c r="OH272" s="77"/>
      <c r="OI272" s="77"/>
      <c r="OJ272" s="77"/>
      <c r="OK272" s="77"/>
      <c r="OL272" s="77"/>
      <c r="OM272" s="77"/>
      <c r="ON272" s="77"/>
      <c r="OO272" s="77"/>
      <c r="OP272" s="77"/>
      <c r="OQ272" s="77"/>
      <c r="OR272" s="77"/>
      <c r="OS272" s="77"/>
      <c r="OT272" s="77"/>
      <c r="OU272" s="77"/>
      <c r="OV272" s="77"/>
      <c r="OW272" s="77"/>
      <c r="OX272" s="77"/>
      <c r="OY272" s="77"/>
      <c r="OZ272" s="77"/>
      <c r="PA272" s="77"/>
      <c r="PB272" s="77"/>
      <c r="PC272" s="77"/>
      <c r="PD272" s="77"/>
      <c r="PE272" s="77"/>
      <c r="PF272" s="77"/>
      <c r="PG272" s="77"/>
      <c r="PH272" s="77"/>
      <c r="PI272" s="77"/>
      <c r="PJ272" s="77"/>
      <c r="PK272" s="77"/>
      <c r="PL272" s="77"/>
      <c r="PM272" s="77"/>
      <c r="PN272" s="77"/>
      <c r="PO272" s="77"/>
      <c r="PP272" s="77"/>
      <c r="PQ272" s="77"/>
      <c r="PR272" s="77"/>
      <c r="PS272" s="77"/>
      <c r="PT272" s="77"/>
      <c r="PU272" s="77"/>
      <c r="PV272" s="77"/>
      <c r="PW272" s="77"/>
      <c r="PX272" s="77"/>
      <c r="PY272" s="77"/>
      <c r="PZ272" s="77"/>
      <c r="QA272" s="77"/>
      <c r="QB272" s="77"/>
      <c r="QC272" s="77"/>
      <c r="QD272" s="77"/>
      <c r="QE272" s="77"/>
      <c r="QF272" s="77"/>
      <c r="QG272" s="77"/>
      <c r="QH272" s="77"/>
      <c r="QI272" s="77"/>
      <c r="QJ272" s="77"/>
      <c r="QK272" s="77"/>
      <c r="QL272" s="77"/>
      <c r="QM272" s="77"/>
      <c r="QN272" s="77"/>
      <c r="QO272" s="77"/>
      <c r="QP272" s="77"/>
      <c r="QQ272" s="77"/>
      <c r="QR272" s="77"/>
      <c r="QS272" s="77"/>
      <c r="QT272" s="77"/>
      <c r="QU272" s="77"/>
      <c r="QV272" s="77"/>
      <c r="QW272" s="77"/>
      <c r="QX272" s="77"/>
      <c r="QY272" s="77"/>
      <c r="QZ272" s="77"/>
      <c r="RA272" s="77"/>
      <c r="RB272" s="77"/>
      <c r="RC272" s="77"/>
      <c r="RD272" s="77"/>
      <c r="RE272" s="77"/>
      <c r="RF272" s="77"/>
      <c r="RG272" s="77"/>
      <c r="RH272" s="77"/>
      <c r="RI272" s="77"/>
      <c r="RJ272" s="77"/>
      <c r="RK272" s="77"/>
      <c r="RL272" s="77"/>
      <c r="RM272" s="77"/>
      <c r="RN272" s="77"/>
      <c r="RO272" s="77"/>
      <c r="RP272" s="77"/>
      <c r="RQ272" s="77"/>
      <c r="RR272" s="77"/>
      <c r="RS272" s="77"/>
      <c r="RT272" s="77"/>
      <c r="RU272" s="77"/>
      <c r="RV272" s="77"/>
      <c r="RW272" s="77"/>
      <c r="RX272" s="77"/>
      <c r="RY272" s="77"/>
      <c r="RZ272" s="77"/>
      <c r="SA272" s="77"/>
      <c r="SB272" s="77"/>
      <c r="SC272" s="77"/>
      <c r="SD272" s="77"/>
      <c r="SE272" s="77"/>
      <c r="SF272" s="77"/>
      <c r="SG272" s="77"/>
      <c r="SH272" s="77"/>
      <c r="SI272" s="77"/>
      <c r="SJ272" s="77"/>
      <c r="SK272" s="77"/>
      <c r="SL272" s="77"/>
      <c r="SM272" s="77"/>
      <c r="SN272" s="77"/>
      <c r="SO272" s="77"/>
      <c r="SP272" s="77"/>
      <c r="SQ272" s="77"/>
      <c r="SR272" s="77"/>
      <c r="SS272" s="77"/>
      <c r="ST272" s="77"/>
      <c r="SU272" s="77"/>
      <c r="SV272" s="77"/>
      <c r="SW272" s="77"/>
      <c r="SX272" s="77"/>
      <c r="SY272" s="77"/>
      <c r="SZ272" s="77"/>
      <c r="TA272" s="77"/>
      <c r="TB272" s="77"/>
      <c r="TC272" s="77"/>
      <c r="TD272" s="77"/>
      <c r="TE272" s="77"/>
      <c r="TF272" s="77"/>
      <c r="TG272" s="77"/>
      <c r="TH272" s="77"/>
      <c r="TI272" s="77"/>
      <c r="TJ272" s="77"/>
      <c r="TK272" s="77"/>
      <c r="TL272" s="77"/>
      <c r="TM272" s="77"/>
      <c r="TN272" s="77"/>
      <c r="TO272" s="77"/>
      <c r="TP272" s="77"/>
      <c r="TQ272" s="77"/>
    </row>
    <row r="273" spans="1:537" s="74" customFormat="1" ht="12" customHeight="1">
      <c r="A273" s="82"/>
      <c r="B273" s="82"/>
      <c r="C273" s="82"/>
      <c r="D273" s="82"/>
      <c r="E273" s="82"/>
      <c r="F273" s="82"/>
      <c r="G273" s="82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  <c r="FO273" s="77"/>
      <c r="FP273" s="77"/>
      <c r="FQ273" s="77"/>
      <c r="FR273" s="77"/>
      <c r="FS273" s="77"/>
      <c r="FT273" s="77"/>
      <c r="FU273" s="77"/>
      <c r="FV273" s="77"/>
      <c r="FW273" s="77"/>
      <c r="FX273" s="77"/>
      <c r="FY273" s="77"/>
      <c r="FZ273" s="77"/>
      <c r="GA273" s="77"/>
      <c r="GB273" s="77"/>
      <c r="GC273" s="77"/>
      <c r="GD273" s="77"/>
      <c r="GE273" s="77"/>
      <c r="GF273" s="77"/>
      <c r="GG273" s="77"/>
      <c r="GH273" s="77"/>
      <c r="GI273" s="77"/>
      <c r="GJ273" s="77"/>
      <c r="GK273" s="77"/>
      <c r="GL273" s="77"/>
      <c r="GM273" s="77"/>
      <c r="GN273" s="77"/>
      <c r="GO273" s="77"/>
      <c r="GP273" s="77"/>
      <c r="GQ273" s="77"/>
      <c r="GR273" s="77"/>
      <c r="GS273" s="77"/>
      <c r="GT273" s="77"/>
      <c r="GU273" s="77"/>
      <c r="GV273" s="77"/>
      <c r="GW273" s="77"/>
      <c r="GX273" s="77"/>
      <c r="GY273" s="77"/>
      <c r="GZ273" s="77"/>
      <c r="HA273" s="77"/>
      <c r="HB273" s="77"/>
      <c r="HC273" s="77"/>
      <c r="HD273" s="77"/>
      <c r="HE273" s="77"/>
      <c r="HF273" s="77"/>
      <c r="HG273" s="77"/>
      <c r="HH273" s="77"/>
      <c r="HI273" s="77"/>
      <c r="HJ273" s="77"/>
      <c r="HK273" s="77"/>
      <c r="HL273" s="77"/>
      <c r="HM273" s="77"/>
      <c r="HN273" s="77"/>
      <c r="HO273" s="77"/>
      <c r="HP273" s="77"/>
      <c r="HQ273" s="77"/>
      <c r="HR273" s="77"/>
      <c r="HS273" s="77"/>
      <c r="HT273" s="77"/>
      <c r="HU273" s="77"/>
      <c r="HV273" s="77"/>
      <c r="HW273" s="77"/>
      <c r="HX273" s="77"/>
      <c r="HY273" s="77"/>
      <c r="HZ273" s="77"/>
      <c r="IA273" s="77"/>
      <c r="IB273" s="77"/>
      <c r="IC273" s="77"/>
      <c r="ID273" s="77"/>
      <c r="IE273" s="77"/>
      <c r="IF273" s="77"/>
      <c r="IG273" s="77"/>
      <c r="IH273" s="77"/>
      <c r="II273" s="77"/>
      <c r="IJ273" s="77"/>
      <c r="IK273" s="77"/>
      <c r="IL273" s="77"/>
      <c r="IM273" s="77"/>
      <c r="IN273" s="77"/>
      <c r="IO273" s="77"/>
      <c r="IP273" s="77"/>
      <c r="IQ273" s="77"/>
      <c r="IR273" s="77"/>
      <c r="IS273" s="77"/>
      <c r="IT273" s="77"/>
      <c r="IU273" s="77"/>
      <c r="IV273" s="77"/>
      <c r="IW273" s="77"/>
      <c r="IX273" s="77"/>
      <c r="IY273" s="77"/>
      <c r="IZ273" s="77"/>
      <c r="JA273" s="77"/>
      <c r="JB273" s="77"/>
      <c r="JC273" s="77"/>
      <c r="JD273" s="77"/>
      <c r="JE273" s="77"/>
      <c r="JF273" s="77"/>
      <c r="JG273" s="77"/>
      <c r="JH273" s="77"/>
      <c r="JI273" s="77"/>
      <c r="JJ273" s="77"/>
      <c r="JK273" s="77"/>
      <c r="JL273" s="77"/>
      <c r="JM273" s="77"/>
      <c r="JN273" s="77"/>
      <c r="JO273" s="77"/>
      <c r="JP273" s="77"/>
      <c r="JQ273" s="77"/>
      <c r="JR273" s="77"/>
      <c r="JS273" s="77"/>
      <c r="JT273" s="77"/>
      <c r="JU273" s="77"/>
      <c r="JV273" s="77"/>
      <c r="JW273" s="77"/>
      <c r="JX273" s="77"/>
      <c r="JY273" s="77"/>
      <c r="JZ273" s="77"/>
      <c r="KA273" s="77"/>
      <c r="KB273" s="77"/>
      <c r="KC273" s="77"/>
      <c r="KD273" s="77"/>
      <c r="KE273" s="77"/>
      <c r="KF273" s="77"/>
      <c r="KG273" s="77"/>
      <c r="KH273" s="77"/>
      <c r="KI273" s="77"/>
      <c r="KJ273" s="77"/>
      <c r="KK273" s="77"/>
      <c r="KL273" s="77"/>
      <c r="KM273" s="77"/>
      <c r="KN273" s="77"/>
      <c r="KO273" s="77"/>
      <c r="KP273" s="77"/>
      <c r="KQ273" s="77"/>
      <c r="KR273" s="77"/>
      <c r="KS273" s="77"/>
      <c r="KT273" s="77"/>
      <c r="KU273" s="77"/>
      <c r="KV273" s="77"/>
      <c r="KW273" s="77"/>
      <c r="KX273" s="77"/>
      <c r="KY273" s="77"/>
      <c r="KZ273" s="77"/>
      <c r="LA273" s="77"/>
      <c r="LB273" s="77"/>
      <c r="LC273" s="77"/>
      <c r="LD273" s="77"/>
      <c r="LE273" s="77"/>
      <c r="LF273" s="77"/>
      <c r="LG273" s="77"/>
      <c r="LH273" s="77"/>
      <c r="LI273" s="77"/>
      <c r="LJ273" s="77"/>
      <c r="LK273" s="77"/>
      <c r="LL273" s="77"/>
      <c r="LM273" s="77"/>
      <c r="LN273" s="77"/>
      <c r="LO273" s="77"/>
      <c r="LP273" s="77"/>
      <c r="LQ273" s="77"/>
      <c r="LR273" s="77"/>
      <c r="LS273" s="77"/>
      <c r="LT273" s="77"/>
      <c r="LU273" s="77"/>
      <c r="LV273" s="77"/>
      <c r="LW273" s="77"/>
      <c r="LX273" s="77"/>
      <c r="LY273" s="77"/>
      <c r="LZ273" s="77"/>
      <c r="MA273" s="77"/>
      <c r="MB273" s="77"/>
      <c r="MC273" s="77"/>
      <c r="MD273" s="77"/>
      <c r="ME273" s="77"/>
      <c r="MF273" s="77"/>
      <c r="MG273" s="77"/>
      <c r="MH273" s="77"/>
      <c r="MI273" s="77"/>
      <c r="MJ273" s="77"/>
      <c r="MK273" s="77"/>
      <c r="ML273" s="77"/>
      <c r="MM273" s="77"/>
      <c r="MN273" s="77"/>
      <c r="MO273" s="77"/>
      <c r="MP273" s="77"/>
      <c r="MQ273" s="77"/>
      <c r="MR273" s="77"/>
      <c r="MS273" s="77"/>
      <c r="MT273" s="77"/>
      <c r="MU273" s="77"/>
      <c r="MV273" s="77"/>
      <c r="MW273" s="77"/>
      <c r="MX273" s="77"/>
      <c r="MY273" s="77"/>
      <c r="MZ273" s="77"/>
      <c r="NA273" s="77"/>
      <c r="NB273" s="77"/>
      <c r="NC273" s="77"/>
      <c r="ND273" s="77"/>
      <c r="NE273" s="77"/>
      <c r="NF273" s="77"/>
      <c r="NG273" s="77"/>
      <c r="NH273" s="77"/>
      <c r="NI273" s="77"/>
      <c r="NJ273" s="77"/>
      <c r="NK273" s="77"/>
      <c r="NL273" s="77"/>
      <c r="NM273" s="77"/>
      <c r="NN273" s="77"/>
      <c r="NO273" s="77"/>
      <c r="NP273" s="77"/>
      <c r="NQ273" s="77"/>
      <c r="NR273" s="77"/>
      <c r="NS273" s="77"/>
      <c r="NT273" s="77"/>
      <c r="NU273" s="77"/>
      <c r="NV273" s="77"/>
      <c r="NW273" s="77"/>
      <c r="NX273" s="77"/>
      <c r="NY273" s="77"/>
      <c r="NZ273" s="77"/>
      <c r="OA273" s="77"/>
      <c r="OB273" s="77"/>
      <c r="OC273" s="77"/>
      <c r="OD273" s="77"/>
      <c r="OE273" s="77"/>
      <c r="OF273" s="77"/>
      <c r="OG273" s="77"/>
      <c r="OH273" s="77"/>
      <c r="OI273" s="77"/>
      <c r="OJ273" s="77"/>
      <c r="OK273" s="77"/>
      <c r="OL273" s="77"/>
      <c r="OM273" s="77"/>
      <c r="ON273" s="77"/>
      <c r="OO273" s="77"/>
      <c r="OP273" s="77"/>
      <c r="OQ273" s="77"/>
      <c r="OR273" s="77"/>
      <c r="OS273" s="77"/>
      <c r="OT273" s="77"/>
      <c r="OU273" s="77"/>
      <c r="OV273" s="77"/>
      <c r="OW273" s="77"/>
      <c r="OX273" s="77"/>
      <c r="OY273" s="77"/>
      <c r="OZ273" s="77"/>
      <c r="PA273" s="77"/>
      <c r="PB273" s="77"/>
      <c r="PC273" s="77"/>
      <c r="PD273" s="77"/>
      <c r="PE273" s="77"/>
      <c r="PF273" s="77"/>
      <c r="PG273" s="77"/>
      <c r="PH273" s="77"/>
      <c r="PI273" s="77"/>
      <c r="PJ273" s="77"/>
      <c r="PK273" s="77"/>
      <c r="PL273" s="77"/>
      <c r="PM273" s="77"/>
      <c r="PN273" s="77"/>
      <c r="PO273" s="77"/>
      <c r="PP273" s="77"/>
      <c r="PQ273" s="77"/>
      <c r="PR273" s="77"/>
      <c r="PS273" s="77"/>
      <c r="PT273" s="77"/>
      <c r="PU273" s="77"/>
      <c r="PV273" s="77"/>
      <c r="PW273" s="77"/>
      <c r="PX273" s="77"/>
      <c r="PY273" s="77"/>
      <c r="PZ273" s="77"/>
      <c r="QA273" s="77"/>
      <c r="QB273" s="77"/>
      <c r="QC273" s="77"/>
      <c r="QD273" s="77"/>
      <c r="QE273" s="77"/>
      <c r="QF273" s="77"/>
      <c r="QG273" s="77"/>
      <c r="QH273" s="77"/>
      <c r="QI273" s="77"/>
      <c r="QJ273" s="77"/>
      <c r="QK273" s="77"/>
      <c r="QL273" s="77"/>
      <c r="QM273" s="77"/>
      <c r="QN273" s="77"/>
      <c r="QO273" s="77"/>
      <c r="QP273" s="77"/>
      <c r="QQ273" s="77"/>
      <c r="QR273" s="77"/>
      <c r="QS273" s="77"/>
      <c r="QT273" s="77"/>
      <c r="QU273" s="77"/>
      <c r="QV273" s="77"/>
      <c r="QW273" s="77"/>
      <c r="QX273" s="77"/>
      <c r="QY273" s="77"/>
      <c r="QZ273" s="77"/>
      <c r="RA273" s="77"/>
      <c r="RB273" s="77"/>
      <c r="RC273" s="77"/>
      <c r="RD273" s="77"/>
      <c r="RE273" s="77"/>
      <c r="RF273" s="77"/>
      <c r="RG273" s="77"/>
      <c r="RH273" s="77"/>
      <c r="RI273" s="77"/>
      <c r="RJ273" s="77"/>
      <c r="RK273" s="77"/>
      <c r="RL273" s="77"/>
      <c r="RM273" s="77"/>
      <c r="RN273" s="77"/>
      <c r="RO273" s="77"/>
      <c r="RP273" s="77"/>
      <c r="RQ273" s="77"/>
      <c r="RR273" s="77"/>
      <c r="RS273" s="77"/>
      <c r="RT273" s="77"/>
      <c r="RU273" s="77"/>
      <c r="RV273" s="77"/>
      <c r="RW273" s="77"/>
      <c r="RX273" s="77"/>
      <c r="RY273" s="77"/>
      <c r="RZ273" s="77"/>
      <c r="SA273" s="77"/>
      <c r="SB273" s="77"/>
      <c r="SC273" s="77"/>
      <c r="SD273" s="77"/>
      <c r="SE273" s="77"/>
      <c r="SF273" s="77"/>
      <c r="SG273" s="77"/>
      <c r="SH273" s="77"/>
      <c r="SI273" s="77"/>
      <c r="SJ273" s="77"/>
      <c r="SK273" s="77"/>
      <c r="SL273" s="77"/>
      <c r="SM273" s="77"/>
      <c r="SN273" s="77"/>
      <c r="SO273" s="77"/>
      <c r="SP273" s="77"/>
      <c r="SQ273" s="77"/>
      <c r="SR273" s="77"/>
      <c r="SS273" s="77"/>
      <c r="ST273" s="77"/>
      <c r="SU273" s="77"/>
      <c r="SV273" s="77"/>
      <c r="SW273" s="77"/>
      <c r="SX273" s="77"/>
      <c r="SY273" s="77"/>
      <c r="SZ273" s="77"/>
      <c r="TA273" s="77"/>
      <c r="TB273" s="77"/>
      <c r="TC273" s="77"/>
      <c r="TD273" s="77"/>
      <c r="TE273" s="77"/>
      <c r="TF273" s="77"/>
      <c r="TG273" s="77"/>
      <c r="TH273" s="77"/>
      <c r="TI273" s="77"/>
      <c r="TJ273" s="77"/>
      <c r="TK273" s="77"/>
      <c r="TL273" s="77"/>
      <c r="TM273" s="77"/>
      <c r="TN273" s="77"/>
      <c r="TO273" s="77"/>
      <c r="TP273" s="77"/>
      <c r="TQ273" s="77"/>
    </row>
    <row r="274" spans="1:537" s="83" customFormat="1" ht="18.75" customHeight="1">
      <c r="A274" s="82"/>
      <c r="B274" s="82"/>
      <c r="C274" s="82"/>
      <c r="D274" s="82"/>
      <c r="E274" s="82"/>
      <c r="F274" s="82"/>
      <c r="G274" s="82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  <c r="CR274" s="84"/>
      <c r="CS274" s="84"/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/>
      <c r="DG274" s="84"/>
      <c r="DH274" s="84"/>
      <c r="DI274" s="84"/>
      <c r="DJ274" s="84"/>
      <c r="DK274" s="84"/>
      <c r="DL274" s="84"/>
      <c r="DM274" s="84"/>
      <c r="DN274" s="84"/>
      <c r="DO274" s="84"/>
      <c r="DP274" s="84"/>
      <c r="DQ274" s="84"/>
      <c r="DR274" s="84"/>
      <c r="DS274" s="84"/>
      <c r="DT274" s="84"/>
      <c r="DU274" s="84"/>
      <c r="DV274" s="84"/>
      <c r="DW274" s="84"/>
      <c r="DX274" s="84"/>
      <c r="DY274" s="84"/>
      <c r="DZ274" s="84"/>
      <c r="EA274" s="84"/>
      <c r="EB274" s="84"/>
      <c r="EC274" s="84"/>
      <c r="ED274" s="84"/>
      <c r="EE274" s="84"/>
      <c r="EF274" s="84"/>
      <c r="EG274" s="84"/>
      <c r="EH274" s="84"/>
      <c r="EI274" s="84"/>
      <c r="EJ274" s="84"/>
      <c r="EK274" s="84"/>
      <c r="EL274" s="84"/>
      <c r="EM274" s="84"/>
      <c r="EN274" s="84"/>
      <c r="EO274" s="84"/>
      <c r="EP274" s="84"/>
      <c r="EQ274" s="84"/>
      <c r="ER274" s="84"/>
      <c r="ES274" s="84"/>
      <c r="ET274" s="84"/>
      <c r="EU274" s="84"/>
      <c r="EV274" s="84"/>
      <c r="EW274" s="84"/>
      <c r="EX274" s="84"/>
      <c r="EY274" s="84"/>
      <c r="EZ274" s="84"/>
      <c r="FA274" s="84"/>
      <c r="FB274" s="84"/>
      <c r="FC274" s="84"/>
      <c r="FD274" s="84"/>
      <c r="FE274" s="84"/>
      <c r="FF274" s="84"/>
      <c r="FG274" s="84"/>
      <c r="FH274" s="84"/>
      <c r="FI274" s="84"/>
      <c r="FJ274" s="84"/>
      <c r="FK274" s="84"/>
      <c r="FL274" s="84"/>
      <c r="FM274" s="84"/>
      <c r="FN274" s="84"/>
      <c r="FO274" s="84"/>
      <c r="FP274" s="84"/>
      <c r="FQ274" s="84"/>
      <c r="FR274" s="84"/>
      <c r="FS274" s="84"/>
      <c r="FT274" s="84"/>
      <c r="FU274" s="84"/>
      <c r="FV274" s="84"/>
      <c r="FW274" s="84"/>
      <c r="FX274" s="84"/>
      <c r="FY274" s="84"/>
      <c r="FZ274" s="84"/>
      <c r="GA274" s="84"/>
      <c r="GB274" s="84"/>
      <c r="GC274" s="84"/>
      <c r="GD274" s="84"/>
      <c r="GE274" s="84"/>
      <c r="GF274" s="84"/>
      <c r="GG274" s="84"/>
      <c r="GH274" s="84"/>
      <c r="GI274" s="84"/>
      <c r="GJ274" s="84"/>
      <c r="GK274" s="84"/>
      <c r="GL274" s="84"/>
      <c r="GM274" s="84"/>
      <c r="GN274" s="84"/>
      <c r="GO274" s="84"/>
      <c r="GP274" s="84"/>
      <c r="GQ274" s="84"/>
      <c r="GR274" s="84"/>
      <c r="GS274" s="84"/>
      <c r="GT274" s="84"/>
      <c r="GU274" s="84"/>
      <c r="GV274" s="84"/>
      <c r="GW274" s="84"/>
      <c r="GX274" s="84"/>
      <c r="GY274" s="84"/>
      <c r="GZ274" s="84"/>
      <c r="HA274" s="84"/>
      <c r="HB274" s="84"/>
      <c r="HC274" s="84"/>
      <c r="HD274" s="84"/>
      <c r="HE274" s="84"/>
      <c r="HF274" s="84"/>
      <c r="HG274" s="84"/>
      <c r="HH274" s="84"/>
      <c r="HI274" s="84"/>
      <c r="HJ274" s="84"/>
      <c r="HK274" s="84"/>
      <c r="HL274" s="84"/>
      <c r="HM274" s="84"/>
      <c r="HN274" s="84"/>
      <c r="HO274" s="84"/>
      <c r="HP274" s="84"/>
      <c r="HQ274" s="84"/>
      <c r="HR274" s="84"/>
      <c r="HS274" s="84"/>
      <c r="HT274" s="84"/>
      <c r="HU274" s="84"/>
      <c r="HV274" s="84"/>
      <c r="HW274" s="84"/>
      <c r="HX274" s="84"/>
      <c r="HY274" s="84"/>
      <c r="HZ274" s="84"/>
      <c r="IA274" s="84"/>
      <c r="IB274" s="84"/>
      <c r="IC274" s="84"/>
      <c r="ID274" s="84"/>
      <c r="IE274" s="84"/>
      <c r="IF274" s="84"/>
      <c r="IG274" s="84"/>
      <c r="IH274" s="84"/>
      <c r="II274" s="84"/>
      <c r="IJ274" s="84"/>
      <c r="IK274" s="84"/>
      <c r="IL274" s="84"/>
      <c r="IM274" s="84"/>
      <c r="IN274" s="84"/>
      <c r="IO274" s="84"/>
      <c r="IP274" s="84"/>
      <c r="IQ274" s="84"/>
      <c r="IR274" s="84"/>
      <c r="IS274" s="84"/>
      <c r="IT274" s="84"/>
      <c r="IU274" s="84"/>
      <c r="IV274" s="84"/>
      <c r="IW274" s="84"/>
      <c r="IX274" s="84"/>
      <c r="IY274" s="84"/>
      <c r="IZ274" s="84"/>
      <c r="JA274" s="84"/>
      <c r="JB274" s="84"/>
      <c r="JC274" s="84"/>
      <c r="JD274" s="84"/>
      <c r="JE274" s="84"/>
      <c r="JF274" s="84"/>
      <c r="JG274" s="84"/>
      <c r="JH274" s="84"/>
      <c r="JI274" s="84"/>
      <c r="JJ274" s="84"/>
      <c r="JK274" s="84"/>
      <c r="JL274" s="84"/>
      <c r="JM274" s="84"/>
      <c r="JN274" s="84"/>
      <c r="JO274" s="84"/>
      <c r="JP274" s="84"/>
      <c r="JQ274" s="84"/>
      <c r="JR274" s="84"/>
      <c r="JS274" s="84"/>
      <c r="JT274" s="84"/>
      <c r="JU274" s="84"/>
      <c r="JV274" s="84"/>
      <c r="JW274" s="84"/>
      <c r="JX274" s="84"/>
      <c r="JY274" s="84"/>
      <c r="JZ274" s="84"/>
      <c r="KA274" s="84"/>
      <c r="KB274" s="84"/>
      <c r="KC274" s="84"/>
      <c r="KD274" s="84"/>
      <c r="KE274" s="84"/>
      <c r="KF274" s="84"/>
      <c r="KG274" s="84"/>
      <c r="KH274" s="84"/>
      <c r="KI274" s="84"/>
      <c r="KJ274" s="84"/>
      <c r="KK274" s="84"/>
      <c r="KL274" s="84"/>
      <c r="KM274" s="84"/>
      <c r="KN274" s="84"/>
      <c r="KO274" s="84"/>
      <c r="KP274" s="84"/>
      <c r="KQ274" s="84"/>
      <c r="KR274" s="84"/>
      <c r="KS274" s="84"/>
      <c r="KT274" s="84"/>
      <c r="KU274" s="84"/>
      <c r="KV274" s="84"/>
      <c r="KW274" s="84"/>
      <c r="KX274" s="84"/>
      <c r="KY274" s="84"/>
      <c r="KZ274" s="84"/>
      <c r="LA274" s="84"/>
      <c r="LB274" s="84"/>
      <c r="LC274" s="84"/>
      <c r="LD274" s="84"/>
      <c r="LE274" s="84"/>
      <c r="LF274" s="84"/>
      <c r="LG274" s="84"/>
      <c r="LH274" s="84"/>
      <c r="LI274" s="84"/>
      <c r="LJ274" s="84"/>
      <c r="LK274" s="84"/>
      <c r="LL274" s="84"/>
      <c r="LM274" s="84"/>
      <c r="LN274" s="84"/>
      <c r="LO274" s="84"/>
      <c r="LP274" s="84"/>
      <c r="LQ274" s="84"/>
      <c r="LR274" s="84"/>
      <c r="LS274" s="84"/>
      <c r="LT274" s="84"/>
      <c r="LU274" s="84"/>
      <c r="LV274" s="84"/>
      <c r="LW274" s="84"/>
      <c r="LX274" s="84"/>
      <c r="LY274" s="84"/>
      <c r="LZ274" s="84"/>
      <c r="MA274" s="84"/>
      <c r="MB274" s="84"/>
      <c r="MC274" s="84"/>
      <c r="MD274" s="84"/>
      <c r="ME274" s="84"/>
      <c r="MF274" s="84"/>
      <c r="MG274" s="84"/>
      <c r="MH274" s="84"/>
      <c r="MI274" s="84"/>
      <c r="MJ274" s="84"/>
      <c r="MK274" s="84"/>
      <c r="ML274" s="84"/>
      <c r="MM274" s="84"/>
      <c r="MN274" s="84"/>
      <c r="MO274" s="84"/>
      <c r="MP274" s="84"/>
      <c r="MQ274" s="84"/>
      <c r="MR274" s="84"/>
      <c r="MS274" s="84"/>
      <c r="MT274" s="84"/>
      <c r="MU274" s="84"/>
      <c r="MV274" s="84"/>
      <c r="MW274" s="84"/>
      <c r="MX274" s="84"/>
      <c r="MY274" s="84"/>
      <c r="MZ274" s="84"/>
      <c r="NA274" s="84"/>
      <c r="NB274" s="84"/>
      <c r="NC274" s="84"/>
      <c r="ND274" s="84"/>
      <c r="NE274" s="84"/>
      <c r="NF274" s="84"/>
      <c r="NG274" s="84"/>
      <c r="NH274" s="84"/>
      <c r="NI274" s="84"/>
      <c r="NJ274" s="84"/>
      <c r="NK274" s="84"/>
      <c r="NL274" s="84"/>
      <c r="NM274" s="84"/>
      <c r="NN274" s="84"/>
      <c r="NO274" s="84"/>
      <c r="NP274" s="84"/>
      <c r="NQ274" s="84"/>
      <c r="NR274" s="84"/>
      <c r="NS274" s="84"/>
      <c r="NT274" s="84"/>
      <c r="NU274" s="84"/>
      <c r="NV274" s="84"/>
      <c r="NW274" s="84"/>
      <c r="NX274" s="84"/>
      <c r="NY274" s="84"/>
      <c r="NZ274" s="84"/>
      <c r="OA274" s="84"/>
      <c r="OB274" s="84"/>
      <c r="OC274" s="84"/>
      <c r="OD274" s="84"/>
      <c r="OE274" s="84"/>
      <c r="OF274" s="84"/>
      <c r="OG274" s="84"/>
      <c r="OH274" s="84"/>
      <c r="OI274" s="84"/>
      <c r="OJ274" s="84"/>
      <c r="OK274" s="84"/>
      <c r="OL274" s="84"/>
      <c r="OM274" s="84"/>
      <c r="ON274" s="84"/>
      <c r="OO274" s="84"/>
      <c r="OP274" s="84"/>
      <c r="OQ274" s="84"/>
      <c r="OR274" s="84"/>
      <c r="OS274" s="84"/>
      <c r="OT274" s="84"/>
      <c r="OU274" s="84"/>
      <c r="OV274" s="84"/>
      <c r="OW274" s="84"/>
      <c r="OX274" s="84"/>
      <c r="OY274" s="84"/>
      <c r="OZ274" s="84"/>
      <c r="PA274" s="84"/>
      <c r="PB274" s="84"/>
      <c r="PC274" s="84"/>
      <c r="PD274" s="84"/>
      <c r="PE274" s="84"/>
      <c r="PF274" s="84"/>
      <c r="PG274" s="84"/>
      <c r="PH274" s="84"/>
      <c r="PI274" s="84"/>
      <c r="PJ274" s="84"/>
      <c r="PK274" s="84"/>
      <c r="PL274" s="84"/>
      <c r="PM274" s="84"/>
      <c r="PN274" s="84"/>
      <c r="PO274" s="84"/>
      <c r="PP274" s="84"/>
      <c r="PQ274" s="84"/>
      <c r="PR274" s="84"/>
      <c r="PS274" s="84"/>
      <c r="PT274" s="84"/>
      <c r="PU274" s="84"/>
      <c r="PV274" s="84"/>
      <c r="PW274" s="84"/>
      <c r="PX274" s="84"/>
      <c r="PY274" s="84"/>
      <c r="PZ274" s="84"/>
      <c r="QA274" s="84"/>
      <c r="QB274" s="84"/>
      <c r="QC274" s="84"/>
      <c r="QD274" s="84"/>
      <c r="QE274" s="84"/>
      <c r="QF274" s="84"/>
      <c r="QG274" s="84"/>
      <c r="QH274" s="84"/>
      <c r="QI274" s="84"/>
      <c r="QJ274" s="84"/>
      <c r="QK274" s="84"/>
      <c r="QL274" s="84"/>
      <c r="QM274" s="84"/>
      <c r="QN274" s="84"/>
      <c r="QO274" s="84"/>
      <c r="QP274" s="84"/>
      <c r="QQ274" s="84"/>
      <c r="QR274" s="84"/>
      <c r="QS274" s="84"/>
      <c r="QT274" s="84"/>
      <c r="QU274" s="84"/>
      <c r="QV274" s="84"/>
      <c r="QW274" s="84"/>
      <c r="QX274" s="84"/>
      <c r="QY274" s="84"/>
      <c r="QZ274" s="84"/>
      <c r="RA274" s="84"/>
      <c r="RB274" s="84"/>
      <c r="RC274" s="84"/>
      <c r="RD274" s="84"/>
      <c r="RE274" s="84"/>
      <c r="RF274" s="84"/>
      <c r="RG274" s="84"/>
      <c r="RH274" s="84"/>
      <c r="RI274" s="84"/>
      <c r="RJ274" s="84"/>
      <c r="RK274" s="84"/>
      <c r="RL274" s="84"/>
      <c r="RM274" s="84"/>
      <c r="RN274" s="84"/>
      <c r="RO274" s="84"/>
      <c r="RP274" s="84"/>
      <c r="RQ274" s="84"/>
      <c r="RR274" s="84"/>
      <c r="RS274" s="84"/>
      <c r="RT274" s="84"/>
      <c r="RU274" s="84"/>
      <c r="RV274" s="84"/>
      <c r="RW274" s="84"/>
      <c r="RX274" s="84"/>
      <c r="RY274" s="84"/>
      <c r="RZ274" s="84"/>
      <c r="SA274" s="84"/>
      <c r="SB274" s="84"/>
      <c r="SC274" s="84"/>
      <c r="SD274" s="84"/>
      <c r="SE274" s="84"/>
      <c r="SF274" s="84"/>
      <c r="SG274" s="84"/>
      <c r="SH274" s="84"/>
      <c r="SI274" s="84"/>
      <c r="SJ274" s="84"/>
      <c r="SK274" s="84"/>
      <c r="SL274" s="84"/>
      <c r="SM274" s="84"/>
      <c r="SN274" s="84"/>
      <c r="SO274" s="84"/>
      <c r="SP274" s="84"/>
      <c r="SQ274" s="84"/>
      <c r="SR274" s="84"/>
      <c r="SS274" s="84"/>
      <c r="ST274" s="84"/>
      <c r="SU274" s="84"/>
      <c r="SV274" s="84"/>
      <c r="SW274" s="84"/>
      <c r="SX274" s="84"/>
      <c r="SY274" s="84"/>
      <c r="SZ274" s="84"/>
      <c r="TA274" s="84"/>
      <c r="TB274" s="84"/>
      <c r="TC274" s="84"/>
      <c r="TD274" s="84"/>
      <c r="TE274" s="84"/>
      <c r="TF274" s="84"/>
      <c r="TG274" s="84"/>
      <c r="TH274" s="84"/>
      <c r="TI274" s="84"/>
      <c r="TJ274" s="84"/>
      <c r="TK274" s="84"/>
      <c r="TL274" s="84"/>
      <c r="TM274" s="84"/>
      <c r="TN274" s="84"/>
      <c r="TO274" s="84"/>
      <c r="TP274" s="84"/>
      <c r="TQ274" s="84"/>
    </row>
    <row r="275" spans="1:537" s="5" customFormat="1" ht="12" customHeight="1">
      <c r="A275" s="85"/>
      <c r="B275" s="86"/>
      <c r="C275" s="87"/>
      <c r="D275" s="87"/>
      <c r="E275" s="87"/>
      <c r="F275" s="87"/>
      <c r="G275" s="88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  <c r="IY275" s="11"/>
      <c r="IZ275" s="11"/>
      <c r="JA275" s="11"/>
      <c r="JB275" s="11"/>
      <c r="JC275" s="11"/>
      <c r="JD275" s="11"/>
      <c r="JE275" s="11"/>
      <c r="JF275" s="11"/>
      <c r="JG275" s="11"/>
      <c r="JH275" s="11"/>
      <c r="JI275" s="11"/>
      <c r="JJ275" s="11"/>
      <c r="JK275" s="11"/>
      <c r="JL275" s="11"/>
      <c r="JM275" s="11"/>
      <c r="JN275" s="11"/>
      <c r="JO275" s="11"/>
      <c r="JP275" s="11"/>
      <c r="JQ275" s="11"/>
      <c r="JR275" s="11"/>
      <c r="JS275" s="11"/>
      <c r="JT275" s="11"/>
      <c r="JU275" s="11"/>
      <c r="JV275" s="11"/>
      <c r="JW275" s="11"/>
      <c r="JX275" s="11"/>
      <c r="JY275" s="11"/>
      <c r="JZ275" s="11"/>
      <c r="KA275" s="11"/>
      <c r="KB275" s="11"/>
      <c r="KC275" s="11"/>
      <c r="KD275" s="11"/>
      <c r="KE275" s="11"/>
      <c r="KF275" s="11"/>
      <c r="KG275" s="11"/>
      <c r="KH275" s="11"/>
      <c r="KI275" s="11"/>
      <c r="KJ275" s="11"/>
      <c r="KK275" s="11"/>
      <c r="KL275" s="11"/>
      <c r="KM275" s="11"/>
      <c r="KN275" s="11"/>
      <c r="KO275" s="11"/>
      <c r="KP275" s="11"/>
      <c r="KQ275" s="11"/>
      <c r="KR275" s="11"/>
      <c r="KS275" s="11"/>
      <c r="KT275" s="11"/>
      <c r="KU275" s="11"/>
      <c r="KV275" s="11"/>
      <c r="KW275" s="11"/>
      <c r="KX275" s="11"/>
      <c r="KY275" s="11"/>
      <c r="KZ275" s="11"/>
      <c r="LA275" s="11"/>
      <c r="LB275" s="11"/>
      <c r="LC275" s="11"/>
      <c r="LD275" s="11"/>
      <c r="LE275" s="11"/>
      <c r="LF275" s="11"/>
      <c r="LG275" s="11"/>
      <c r="LH275" s="11"/>
      <c r="LI275" s="11"/>
      <c r="LJ275" s="11"/>
      <c r="LK275" s="11"/>
      <c r="LL275" s="11"/>
      <c r="LM275" s="11"/>
      <c r="LN275" s="11"/>
      <c r="LO275" s="11"/>
      <c r="LP275" s="11"/>
      <c r="LQ275" s="11"/>
      <c r="LR275" s="11"/>
      <c r="LS275" s="11"/>
      <c r="LT275" s="11"/>
      <c r="LU275" s="11"/>
      <c r="LV275" s="11"/>
      <c r="LW275" s="11"/>
      <c r="LX275" s="11"/>
      <c r="LY275" s="11"/>
      <c r="LZ275" s="11"/>
      <c r="MA275" s="11"/>
      <c r="MB275" s="11"/>
      <c r="MC275" s="11"/>
      <c r="MD275" s="11"/>
      <c r="ME275" s="11"/>
      <c r="MF275" s="11"/>
      <c r="MG275" s="11"/>
      <c r="MH275" s="11"/>
      <c r="MI275" s="11"/>
      <c r="MJ275" s="11"/>
      <c r="MK275" s="11"/>
      <c r="ML275" s="11"/>
      <c r="MM275" s="11"/>
      <c r="MN275" s="11"/>
      <c r="MO275" s="11"/>
      <c r="MP275" s="11"/>
      <c r="MQ275" s="11"/>
      <c r="MR275" s="11"/>
      <c r="MS275" s="11"/>
      <c r="MT275" s="11"/>
      <c r="MU275" s="11"/>
      <c r="MV275" s="11"/>
      <c r="MW275" s="11"/>
      <c r="MX275" s="11"/>
      <c r="MY275" s="11"/>
      <c r="MZ275" s="11"/>
      <c r="NA275" s="11"/>
      <c r="NB275" s="11"/>
      <c r="NC275" s="11"/>
      <c r="ND275" s="11"/>
      <c r="NE275" s="11"/>
      <c r="NF275" s="11"/>
      <c r="NG275" s="11"/>
      <c r="NH275" s="11"/>
      <c r="NI275" s="11"/>
      <c r="NJ275" s="11"/>
      <c r="NK275" s="11"/>
      <c r="NL275" s="11"/>
      <c r="NM275" s="11"/>
      <c r="NN275" s="11"/>
      <c r="NO275" s="11"/>
      <c r="NP275" s="11"/>
      <c r="NQ275" s="11"/>
      <c r="NR275" s="11"/>
      <c r="NS275" s="11"/>
      <c r="NT275" s="11"/>
      <c r="NU275" s="11"/>
      <c r="NV275" s="11"/>
      <c r="NW275" s="11"/>
      <c r="NX275" s="11"/>
      <c r="NY275" s="11"/>
      <c r="NZ275" s="11"/>
      <c r="OA275" s="11"/>
      <c r="OB275" s="11"/>
      <c r="OC275" s="11"/>
      <c r="OD275" s="11"/>
      <c r="OE275" s="11"/>
      <c r="OF275" s="11"/>
      <c r="OG275" s="11"/>
      <c r="OH275" s="11"/>
      <c r="OI275" s="11"/>
      <c r="OJ275" s="11"/>
      <c r="OK275" s="11"/>
      <c r="OL275" s="11"/>
      <c r="OM275" s="11"/>
      <c r="ON275" s="11"/>
      <c r="OO275" s="11"/>
      <c r="OP275" s="11"/>
      <c r="OQ275" s="11"/>
      <c r="OR275" s="11"/>
      <c r="OS275" s="11"/>
      <c r="OT275" s="11"/>
      <c r="OU275" s="11"/>
      <c r="OV275" s="11"/>
      <c r="OW275" s="11"/>
      <c r="OX275" s="11"/>
      <c r="OY275" s="11"/>
      <c r="OZ275" s="11"/>
      <c r="PA275" s="11"/>
      <c r="PB275" s="11"/>
      <c r="PC275" s="11"/>
      <c r="PD275" s="11"/>
      <c r="PE275" s="11"/>
      <c r="PF275" s="11"/>
      <c r="PG275" s="11"/>
      <c r="PH275" s="11"/>
      <c r="PI275" s="11"/>
      <c r="PJ275" s="11"/>
      <c r="PK275" s="11"/>
      <c r="PL275" s="11"/>
      <c r="PM275" s="11"/>
      <c r="PN275" s="11"/>
      <c r="PO275" s="11"/>
      <c r="PP275" s="11"/>
      <c r="PQ275" s="11"/>
      <c r="PR275" s="11"/>
      <c r="PS275" s="11"/>
      <c r="PT275" s="11"/>
      <c r="PU275" s="11"/>
      <c r="PV275" s="11"/>
      <c r="PW275" s="11"/>
      <c r="PX275" s="11"/>
      <c r="PY275" s="11"/>
      <c r="PZ275" s="11"/>
      <c r="QA275" s="11"/>
      <c r="QB275" s="11"/>
      <c r="QC275" s="11"/>
      <c r="QD275" s="11"/>
      <c r="QE275" s="11"/>
      <c r="QF275" s="11"/>
      <c r="QG275" s="11"/>
      <c r="QH275" s="11"/>
      <c r="QI275" s="11"/>
      <c r="QJ275" s="11"/>
      <c r="QK275" s="11"/>
      <c r="QL275" s="11"/>
      <c r="QM275" s="11"/>
      <c r="QN275" s="11"/>
      <c r="QO275" s="11"/>
      <c r="QP275" s="11"/>
      <c r="QQ275" s="11"/>
      <c r="QR275" s="11"/>
      <c r="QS275" s="11"/>
      <c r="QT275" s="11"/>
      <c r="QU275" s="11"/>
      <c r="QV275" s="11"/>
      <c r="QW275" s="11"/>
      <c r="QX275" s="11"/>
      <c r="QY275" s="11"/>
      <c r="QZ275" s="11"/>
      <c r="RA275" s="11"/>
      <c r="RB275" s="11"/>
      <c r="RC275" s="11"/>
      <c r="RD275" s="11"/>
      <c r="RE275" s="11"/>
      <c r="RF275" s="11"/>
      <c r="RG275" s="11"/>
      <c r="RH275" s="11"/>
      <c r="RI275" s="11"/>
      <c r="RJ275" s="11"/>
      <c r="RK275" s="11"/>
      <c r="RL275" s="11"/>
      <c r="RM275" s="11"/>
      <c r="RN275" s="11"/>
      <c r="RO275" s="11"/>
      <c r="RP275" s="11"/>
      <c r="RQ275" s="11"/>
      <c r="RR275" s="11"/>
      <c r="RS275" s="11"/>
      <c r="RT275" s="11"/>
      <c r="RU275" s="11"/>
      <c r="RV275" s="11"/>
      <c r="RW275" s="11"/>
      <c r="RX275" s="11"/>
      <c r="RY275" s="11"/>
      <c r="RZ275" s="11"/>
      <c r="SA275" s="11"/>
      <c r="SB275" s="11"/>
      <c r="SC275" s="11"/>
      <c r="SD275" s="11"/>
      <c r="SE275" s="11"/>
      <c r="SF275" s="11"/>
      <c r="SG275" s="11"/>
      <c r="SH275" s="11"/>
      <c r="SI275" s="11"/>
      <c r="SJ275" s="11"/>
      <c r="SK275" s="11"/>
      <c r="SL275" s="11"/>
      <c r="SM275" s="11"/>
      <c r="SN275" s="11"/>
      <c r="SO275" s="11"/>
      <c r="SP275" s="11"/>
      <c r="SQ275" s="11"/>
      <c r="SR275" s="11"/>
      <c r="SS275" s="11"/>
      <c r="ST275" s="11"/>
      <c r="SU275" s="11"/>
      <c r="SV275" s="11"/>
      <c r="SW275" s="11"/>
      <c r="SX275" s="11"/>
      <c r="SY275" s="11"/>
      <c r="SZ275" s="11"/>
      <c r="TA275" s="11"/>
      <c r="TB275" s="11"/>
      <c r="TC275" s="11"/>
      <c r="TD275" s="11"/>
      <c r="TE275" s="11"/>
      <c r="TF275" s="11"/>
      <c r="TG275" s="11"/>
      <c r="TH275" s="11"/>
      <c r="TI275" s="11"/>
      <c r="TJ275" s="11"/>
      <c r="TK275" s="11"/>
      <c r="TL275" s="11"/>
      <c r="TM275" s="11"/>
      <c r="TN275" s="11"/>
      <c r="TO275" s="11"/>
      <c r="TP275" s="11"/>
      <c r="TQ275" s="11"/>
    </row>
    <row r="276" spans="3:7" ht="12" customHeight="1">
      <c r="C276" s="87"/>
      <c r="D276" s="87"/>
      <c r="E276" s="87"/>
      <c r="F276" s="87"/>
      <c r="G276" s="88"/>
    </row>
    <row r="277" spans="3:7" ht="12" customHeight="1">
      <c r="C277" s="87"/>
      <c r="D277" s="87"/>
      <c r="E277" s="87"/>
      <c r="F277" s="87"/>
      <c r="G277" s="88"/>
    </row>
    <row r="278" spans="2:7" s="85" customFormat="1" ht="12" customHeight="1">
      <c r="B278" s="86"/>
      <c r="C278" s="87"/>
      <c r="D278" s="87"/>
      <c r="E278" s="87"/>
      <c r="F278" s="87"/>
      <c r="G278" s="88"/>
    </row>
    <row r="279" spans="2:7" s="85" customFormat="1" ht="12" customHeight="1">
      <c r="B279" s="86"/>
      <c r="C279" s="87"/>
      <c r="D279" s="87"/>
      <c r="E279" s="87"/>
      <c r="F279" s="87"/>
      <c r="G279" s="88"/>
    </row>
  </sheetData>
  <mergeCells count="1">
    <mergeCell ref="A271:G274"/>
  </mergeCells>
  <printOptions horizontalCentered="1"/>
  <pageMargins left="0.31496062992126" right="0.31496062992126" top="1.41732283464567" bottom="0.47244094488189" header="0.354330708661417" footer="0.196850393700787"/>
  <pageSetup fitToHeight="0" orientation="landscape" paperSize="1" scale="60" r:id="rId2"/>
  <headerFooter>
    <oddHeader>&amp;L&amp;G&amp;C&amp;"Encode Sans Medium,Negrita"&amp;10PODER EJECUTIVO
DEL ESTADO DE TAMAULIPAS
&amp;G 
Cedula Acumulativa por Rubro de Ingresos
del 1 de Enero al 31 de Marzo de 2024&amp;"DIN Pro Bold,Negrita"&amp;11
&amp;7(Cifras en Pesos)</oddHeader>
    <oddFooter>&amp;C&amp;G
&amp;"Arial,Negrita"&amp;12Anexos</oddFooter>
  </headerFooter>
  <rowBreaks count="4" manualBreakCount="4">
    <brk id="56" max="16383" man="1"/>
    <brk id="115" max="16383" man="1"/>
    <brk id="173" max="16383" man="1"/>
    <brk id="232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