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240" yWindow="120" windowWidth="14940" windowHeight="9225"/>
  </bookViews>
  <sheets>
    <sheet name="Objeto del Gasto  LDF" sheetId="1" r:id="rId1"/>
  </sheets>
  <definedNames>
    <definedName name="_xlnm.Print_Area" localSheetId="0">'Objeto del Gasto  LDF'!$A$1:$H$189</definedName>
    <definedName name="_xlnm.Print_Titles" localSheetId="0">'Objeto del Gasto  LDF'!$1:$9</definedName>
  </definedNames>
  <calcPr calcId="145621"/>
</workbook>
</file>

<file path=xl/calcChain.xml><?xml version="1.0" encoding="utf-8"?>
<calcChain xmlns="http://schemas.openxmlformats.org/spreadsheetml/2006/main">
  <c r="E179" i="1" l="1"/>
  <c r="H179" i="1" s="1"/>
  <c r="E178" i="1"/>
  <c r="H178" i="1" s="1"/>
  <c r="E177" i="1"/>
  <c r="H177" i="1" s="1"/>
  <c r="E176" i="1"/>
  <c r="H176" i="1" s="1"/>
  <c r="E175" i="1"/>
  <c r="H175" i="1" s="1"/>
  <c r="E174" i="1"/>
  <c r="E172" i="1" s="1"/>
  <c r="E173" i="1"/>
  <c r="H173" i="1" s="1"/>
  <c r="G172" i="1"/>
  <c r="F172" i="1"/>
  <c r="D172" i="1"/>
  <c r="C172" i="1"/>
  <c r="E170" i="1"/>
  <c r="H170" i="1" s="1"/>
  <c r="E169" i="1"/>
  <c r="E167" i="1" s="1"/>
  <c r="E168" i="1"/>
  <c r="H168" i="1" s="1"/>
  <c r="G167" i="1"/>
  <c r="F167" i="1"/>
  <c r="D167" i="1"/>
  <c r="C167" i="1"/>
  <c r="E165" i="1"/>
  <c r="H165" i="1" s="1"/>
  <c r="E164" i="1"/>
  <c r="H164" i="1" s="1"/>
  <c r="E163" i="1"/>
  <c r="H163" i="1" s="1"/>
  <c r="E162" i="1"/>
  <c r="H162" i="1" s="1"/>
  <c r="E161" i="1"/>
  <c r="H161" i="1" s="1"/>
  <c r="E160" i="1"/>
  <c r="H160" i="1" s="1"/>
  <c r="E159" i="1"/>
  <c r="H159" i="1" s="1"/>
  <c r="E158" i="1"/>
  <c r="H158" i="1" s="1"/>
  <c r="H157" i="1" s="1"/>
  <c r="G157" i="1"/>
  <c r="F157" i="1"/>
  <c r="E157" i="1"/>
  <c r="D157" i="1"/>
  <c r="C157" i="1"/>
  <c r="E155" i="1"/>
  <c r="H155" i="1" s="1"/>
  <c r="E154" i="1"/>
  <c r="H154" i="1" s="1"/>
  <c r="E153" i="1"/>
  <c r="H153" i="1" s="1"/>
  <c r="H152" i="1" s="1"/>
  <c r="G152" i="1"/>
  <c r="F152" i="1"/>
  <c r="E152" i="1"/>
  <c r="D152" i="1"/>
  <c r="C152" i="1"/>
  <c r="E150" i="1"/>
  <c r="H150" i="1" s="1"/>
  <c r="E149" i="1"/>
  <c r="H149" i="1" s="1"/>
  <c r="E148" i="1"/>
  <c r="H148" i="1" s="1"/>
  <c r="E147" i="1"/>
  <c r="H147" i="1" s="1"/>
  <c r="E146" i="1"/>
  <c r="H146" i="1" s="1"/>
  <c r="E145" i="1"/>
  <c r="H145" i="1" s="1"/>
  <c r="E144" i="1"/>
  <c r="H144" i="1" s="1"/>
  <c r="E143" i="1"/>
  <c r="H143" i="1" s="1"/>
  <c r="E142" i="1"/>
  <c r="H142" i="1" s="1"/>
  <c r="G141" i="1"/>
  <c r="F141" i="1"/>
  <c r="E141" i="1"/>
  <c r="D141" i="1"/>
  <c r="C141" i="1"/>
  <c r="E140" i="1"/>
  <c r="H140" i="1" s="1"/>
  <c r="E139" i="1"/>
  <c r="H139" i="1" s="1"/>
  <c r="E138" i="1"/>
  <c r="H138" i="1" s="1"/>
  <c r="E137" i="1"/>
  <c r="H137" i="1" s="1"/>
  <c r="E136" i="1"/>
  <c r="H136" i="1" s="1"/>
  <c r="E135" i="1"/>
  <c r="H135" i="1" s="1"/>
  <c r="E134" i="1"/>
  <c r="H134" i="1" s="1"/>
  <c r="E133" i="1"/>
  <c r="H133" i="1" s="1"/>
  <c r="E132" i="1"/>
  <c r="H132" i="1" s="1"/>
  <c r="H131" i="1" s="1"/>
  <c r="G131" i="1"/>
  <c r="F131" i="1"/>
  <c r="E131" i="1"/>
  <c r="D131" i="1"/>
  <c r="C131" i="1"/>
  <c r="E129" i="1"/>
  <c r="H129" i="1" s="1"/>
  <c r="E128" i="1"/>
  <c r="H128" i="1" s="1"/>
  <c r="E127" i="1"/>
  <c r="H127" i="1" s="1"/>
  <c r="E126" i="1"/>
  <c r="H126" i="1" s="1"/>
  <c r="H125" i="1"/>
  <c r="H124" i="1"/>
  <c r="E124" i="1"/>
  <c r="E123" i="1"/>
  <c r="H123" i="1" s="1"/>
  <c r="H122" i="1"/>
  <c r="E122" i="1"/>
  <c r="E121" i="1"/>
  <c r="H121" i="1" s="1"/>
  <c r="H120" i="1"/>
  <c r="H119" i="1" s="1"/>
  <c r="E120" i="1"/>
  <c r="G119" i="1"/>
  <c r="F119" i="1"/>
  <c r="D119" i="1"/>
  <c r="C119" i="1"/>
  <c r="H117" i="1"/>
  <c r="E117" i="1"/>
  <c r="E116" i="1"/>
  <c r="H116" i="1" s="1"/>
  <c r="H115" i="1"/>
  <c r="E115" i="1"/>
  <c r="E114" i="1"/>
  <c r="H114" i="1" s="1"/>
  <c r="H113" i="1"/>
  <c r="E113" i="1"/>
  <c r="E112" i="1"/>
  <c r="H112" i="1" s="1"/>
  <c r="H111" i="1"/>
  <c r="E111" i="1"/>
  <c r="E110" i="1"/>
  <c r="H110" i="1" s="1"/>
  <c r="H109" i="1"/>
  <c r="E108" i="1"/>
  <c r="H108" i="1" s="1"/>
  <c r="G107" i="1"/>
  <c r="F107" i="1"/>
  <c r="D107" i="1"/>
  <c r="C107" i="1"/>
  <c r="E105" i="1"/>
  <c r="H105" i="1" s="1"/>
  <c r="E104" i="1"/>
  <c r="H104" i="1" s="1"/>
  <c r="E103" i="1"/>
  <c r="H103" i="1" s="1"/>
  <c r="E102" i="1"/>
  <c r="H102" i="1" s="1"/>
  <c r="E101" i="1"/>
  <c r="H101" i="1" s="1"/>
  <c r="E100" i="1"/>
  <c r="E98" i="1" s="1"/>
  <c r="E99" i="1"/>
  <c r="H99" i="1" s="1"/>
  <c r="G98" i="1"/>
  <c r="G96" i="1" s="1"/>
  <c r="F98" i="1"/>
  <c r="D98" i="1"/>
  <c r="D96" i="1" s="1"/>
  <c r="C98" i="1"/>
  <c r="C96" i="1" s="1"/>
  <c r="F96" i="1"/>
  <c r="E95" i="1"/>
  <c r="H95" i="1" s="1"/>
  <c r="E94" i="1"/>
  <c r="H94" i="1" s="1"/>
  <c r="E93" i="1"/>
  <c r="H93" i="1" s="1"/>
  <c r="E92" i="1"/>
  <c r="H92" i="1" s="1"/>
  <c r="E91" i="1"/>
  <c r="H91" i="1" s="1"/>
  <c r="E90" i="1"/>
  <c r="H90" i="1" s="1"/>
  <c r="E89" i="1"/>
  <c r="H89" i="1" s="1"/>
  <c r="G88" i="1"/>
  <c r="F88" i="1"/>
  <c r="E88" i="1"/>
  <c r="D88" i="1"/>
  <c r="C88" i="1"/>
  <c r="E86" i="1"/>
  <c r="H86" i="1" s="1"/>
  <c r="E85" i="1"/>
  <c r="H85" i="1" s="1"/>
  <c r="E84" i="1"/>
  <c r="H84" i="1" s="1"/>
  <c r="G83" i="1"/>
  <c r="F83" i="1"/>
  <c r="D83" i="1"/>
  <c r="C83" i="1"/>
  <c r="E81" i="1"/>
  <c r="H81" i="1" s="1"/>
  <c r="E80" i="1"/>
  <c r="H80" i="1" s="1"/>
  <c r="E79" i="1"/>
  <c r="H79" i="1" s="1"/>
  <c r="E78" i="1"/>
  <c r="H78" i="1" s="1"/>
  <c r="E77" i="1"/>
  <c r="H77" i="1" s="1"/>
  <c r="E76" i="1"/>
  <c r="H76" i="1" s="1"/>
  <c r="E75" i="1"/>
  <c r="E74" i="1"/>
  <c r="H74" i="1" s="1"/>
  <c r="G73" i="1"/>
  <c r="F73" i="1"/>
  <c r="D73" i="1"/>
  <c r="C73" i="1"/>
  <c r="E71" i="1"/>
  <c r="H71" i="1" s="1"/>
  <c r="E70" i="1"/>
  <c r="E69" i="1"/>
  <c r="H69" i="1" s="1"/>
  <c r="G68" i="1"/>
  <c r="F68" i="1"/>
  <c r="D68" i="1"/>
  <c r="C68" i="1"/>
  <c r="E66" i="1"/>
  <c r="H66" i="1" s="1"/>
  <c r="E65" i="1"/>
  <c r="H65" i="1" s="1"/>
  <c r="E64" i="1"/>
  <c r="H64" i="1" s="1"/>
  <c r="E63" i="1"/>
  <c r="H63" i="1" s="1"/>
  <c r="E62" i="1"/>
  <c r="H62" i="1" s="1"/>
  <c r="E61" i="1"/>
  <c r="H61" i="1" s="1"/>
  <c r="E60" i="1"/>
  <c r="H60" i="1" s="1"/>
  <c r="E59" i="1"/>
  <c r="E58" i="1"/>
  <c r="H58" i="1" s="1"/>
  <c r="G57" i="1"/>
  <c r="F57" i="1"/>
  <c r="D57" i="1"/>
  <c r="C57" i="1"/>
  <c r="E55" i="1"/>
  <c r="H55" i="1" s="1"/>
  <c r="E54" i="1"/>
  <c r="H54" i="1" s="1"/>
  <c r="E53" i="1"/>
  <c r="H53" i="1" s="1"/>
  <c r="E52" i="1"/>
  <c r="H52" i="1" s="1"/>
  <c r="E51" i="1"/>
  <c r="H51" i="1" s="1"/>
  <c r="E50" i="1"/>
  <c r="H50" i="1" s="1"/>
  <c r="E49" i="1"/>
  <c r="H49" i="1" s="1"/>
  <c r="E48" i="1"/>
  <c r="H48" i="1" s="1"/>
  <c r="E47" i="1"/>
  <c r="H47" i="1" s="1"/>
  <c r="G46" i="1"/>
  <c r="F46" i="1"/>
  <c r="D46" i="1"/>
  <c r="C46" i="1"/>
  <c r="E44" i="1"/>
  <c r="H44" i="1" s="1"/>
  <c r="E43" i="1"/>
  <c r="H43" i="1" s="1"/>
  <c r="E42" i="1"/>
  <c r="H42" i="1" s="1"/>
  <c r="E41" i="1"/>
  <c r="H41" i="1" s="1"/>
  <c r="E40" i="1"/>
  <c r="H40" i="1" s="1"/>
  <c r="H39" i="1"/>
  <c r="E39" i="1"/>
  <c r="E38" i="1"/>
  <c r="H38" i="1" s="1"/>
  <c r="E37" i="1"/>
  <c r="H37" i="1" s="1"/>
  <c r="E36" i="1"/>
  <c r="H36" i="1" s="1"/>
  <c r="E35" i="1"/>
  <c r="E34" i="1" s="1"/>
  <c r="G34" i="1"/>
  <c r="F34" i="1"/>
  <c r="D34" i="1"/>
  <c r="C34" i="1"/>
  <c r="E32" i="1"/>
  <c r="H32" i="1" s="1"/>
  <c r="E31" i="1"/>
  <c r="H31" i="1" s="1"/>
  <c r="H30" i="1"/>
  <c r="E30" i="1"/>
  <c r="E29" i="1"/>
  <c r="H29" i="1" s="1"/>
  <c r="E28" i="1"/>
  <c r="H28" i="1" s="1"/>
  <c r="E27" i="1"/>
  <c r="H27" i="1" s="1"/>
  <c r="E26" i="1"/>
  <c r="H26" i="1" s="1"/>
  <c r="E25" i="1"/>
  <c r="H25" i="1" s="1"/>
  <c r="E24" i="1"/>
  <c r="E23" i="1"/>
  <c r="H23" i="1" s="1"/>
  <c r="G22" i="1"/>
  <c r="F22" i="1"/>
  <c r="D22" i="1"/>
  <c r="C22" i="1"/>
  <c r="E20" i="1"/>
  <c r="H20" i="1" s="1"/>
  <c r="E19" i="1"/>
  <c r="H19" i="1" s="1"/>
  <c r="E18" i="1"/>
  <c r="H18" i="1" s="1"/>
  <c r="E17" i="1"/>
  <c r="H17" i="1" s="1"/>
  <c r="E16" i="1"/>
  <c r="H16" i="1" s="1"/>
  <c r="H15" i="1"/>
  <c r="H13" i="1" s="1"/>
  <c r="E15" i="1"/>
  <c r="E14" i="1"/>
  <c r="H14" i="1" s="1"/>
  <c r="G13" i="1"/>
  <c r="G11" i="1" s="1"/>
  <c r="G181" i="1" s="1"/>
  <c r="F13" i="1"/>
  <c r="D13" i="1"/>
  <c r="C13" i="1"/>
  <c r="F11" i="1"/>
  <c r="F181" i="1" s="1"/>
  <c r="H46" i="1" l="1"/>
  <c r="H57" i="1"/>
  <c r="D11" i="1"/>
  <c r="D181" i="1" s="1"/>
  <c r="E22" i="1"/>
  <c r="H35" i="1"/>
  <c r="H34" i="1" s="1"/>
  <c r="E73" i="1"/>
  <c r="H75" i="1"/>
  <c r="H88" i="1"/>
  <c r="E13" i="1"/>
  <c r="H24" i="1"/>
  <c r="H22" i="1" s="1"/>
  <c r="H11" i="1" s="1"/>
  <c r="E68" i="1"/>
  <c r="H70" i="1"/>
  <c r="H68" i="1" s="1"/>
  <c r="E83" i="1"/>
  <c r="E96" i="1"/>
  <c r="H141" i="1"/>
  <c r="H107" i="1"/>
  <c r="C11" i="1"/>
  <c r="C181" i="1" s="1"/>
  <c r="H73" i="1"/>
  <c r="E57" i="1"/>
  <c r="H59" i="1"/>
  <c r="H83" i="1"/>
  <c r="H98" i="1"/>
  <c r="E46" i="1"/>
  <c r="E119" i="1"/>
  <c r="H100" i="1"/>
  <c r="H169" i="1"/>
  <c r="H167" i="1" s="1"/>
  <c r="H174" i="1"/>
  <c r="H172" i="1" s="1"/>
  <c r="E107" i="1"/>
  <c r="H96" i="1" l="1"/>
  <c r="H181" i="1" s="1"/>
  <c r="E11" i="1"/>
  <c r="E181" i="1" s="1"/>
</calcChain>
</file>

<file path=xl/sharedStrings.xml><?xml version="1.0" encoding="utf-8"?>
<sst xmlns="http://schemas.openxmlformats.org/spreadsheetml/2006/main" count="168" uniqueCount="101">
  <si>
    <t>Estado Analítico del Ejercicio del Presupuesto de Egresos Detallado - LDF</t>
  </si>
  <si>
    <t>Clasificación por Objeto del Gasto (Capítulo y Concepto)</t>
  </si>
  <si>
    <t>Del 1 de Enero al 30 de Septiembre del 2023</t>
  </si>
  <si>
    <t>(Cifras en Pesos)</t>
  </si>
  <si>
    <t>Concepto</t>
  </si>
  <si>
    <t>Egresos</t>
  </si>
  <si>
    <t>Subejercicio</t>
  </si>
  <si>
    <t>Aprobado</t>
  </si>
  <si>
    <t>Ampliaciones/</t>
  </si>
  <si>
    <t>Modificado</t>
  </si>
  <si>
    <t>Devengado</t>
  </si>
  <si>
    <t>Pagado</t>
  </si>
  <si>
    <t>(Reducciones)</t>
  </si>
  <si>
    <t>Gasto No Etiquetado</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</si>
  <si>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</si>
  <si>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</si>
  <si>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</si>
  <si>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</si>
  <si>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</si>
  <si>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</si>
  <si>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</si>
  <si>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</si>
  <si>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</si>
  <si>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t>
  </si>
  <si>
    <t>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</si>
  <si>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</si>
  <si>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</si>
  <si>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</si>
  <si>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</si>
  <si>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</si>
  <si>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</si>
  <si>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</si>
  <si>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</si>
  <si>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</si>
  <si>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</si>
  <si>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</si>
  <si>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</si>
  <si>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</si>
  <si>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t>
  </si>
  <si>
    <t>Conservación</t>
  </si>
  <si>
    <t>Servicios de Comunicación Social y Publicidad</t>
  </si>
  <si>
    <t>Servicios de Traslado y Viáticos</t>
  </si>
  <si>
    <t>Servicios Oficiales</t>
  </si>
  <si>
    <t>Otros Servicios Generales</t>
  </si>
  <si>
    <t xml:space="preserve"> 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</si>
  <si>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</si>
  <si>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</si>
  <si>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</si>
  <si>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</si>
  <si>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</si>
  <si>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</si>
  <si>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</si>
  <si>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</si>
  <si>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</si>
  <si>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 xml:space="preserve"> 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</si>
  <si>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</si>
  <si>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</si>
  <si>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</si>
  <si>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</si>
  <si>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</si>
  <si>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</si>
  <si>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</si>
  <si>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</si>
  <si>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</si>
  <si>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 xml:space="preserve"> Inversión Pública </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</si>
  <si>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</si>
  <si>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</si>
  <si>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</si>
  <si>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</si>
  <si>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</si>
  <si>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</si>
  <si>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</si>
  <si>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</si>
  <si>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</si>
  <si>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r>
      <rPr>
        <sz val="9"/>
        <color rgb="FF000000"/>
        <rFont val="Calibri"/>
        <family val="2"/>
        <scheme val="minor"/>
      </rPr>
      <t>Fideicomiso de Desastres Naturales (</t>
    </r>
    <r>
      <rPr>
        <i/>
        <sz val="9"/>
        <color rgb="FF000000"/>
        <rFont val="Calibri"/>
        <family val="2"/>
        <scheme val="minor"/>
      </rPr>
      <t>Informativo</t>
    </r>
    <r>
      <rPr>
        <sz val="9"/>
        <color rgb="FF000000"/>
        <rFont val="Calibri"/>
        <family val="2"/>
        <scheme val="minor"/>
      </rPr>
      <t>)</t>
    </r>
  </si>
  <si>
    <t>Otras Inversiones Financieras</t>
  </si>
  <si>
    <t>Provisiones para Contingencias y Otras Erogaciones Especiales</t>
  </si>
  <si>
    <t xml:space="preserve">Participaciones y Aportaciones </t>
  </si>
  <si>
    <t>Participaciones</t>
  </si>
  <si>
    <t>Aportaciones</t>
  </si>
  <si>
    <t>Convenios</t>
  </si>
  <si>
    <t xml:space="preserve">Deuda Pública </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</si>
  <si>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</si>
  <si>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</si>
  <si>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</si>
  <si>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</si>
  <si>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</si>
  <si>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</si>
  <si>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</si>
  <si>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Gasto Etiquetado</t>
  </si>
  <si>
    <t xml:space="preserve"> Servicios Personales </t>
  </si>
  <si>
    <t xml:space="preserve">Materiales y Suministros </t>
  </si>
  <si>
    <t>Transferencias, Asignaciones, Subsidios y Otras Ayudas</t>
  </si>
  <si>
    <t xml:space="preserve"> Inversión Pública</t>
  </si>
  <si>
    <t xml:space="preserve"> Inversiones Financieras y Otras Provisiones</t>
  </si>
  <si>
    <t xml:space="preserve"> Inversiones en Fideicomisos, Mandatos y Otros Análogos</t>
  </si>
  <si>
    <r>
      <rPr>
        <sz val="9"/>
        <color rgb="FF000000"/>
        <rFont val="Calibri"/>
        <family val="2"/>
        <scheme val="minor"/>
      </rPr>
      <t>Fideicomiso de Desastres Naturales (</t>
    </r>
    <r>
      <rPr>
        <i/>
        <sz val="9"/>
        <color rgb="FF000000"/>
        <rFont val="Calibri"/>
        <family val="2"/>
        <scheme val="minor"/>
      </rPr>
      <t>Informativo)</t>
    </r>
  </si>
  <si>
    <t>Deuda Pública</t>
  </si>
  <si>
    <t xml:space="preserve"> Total de Egresos</t>
  </si>
  <si>
    <t>* Este formato está predeterminado por la Ley de Disciplina Financiera de las Entidades Federativas y los Municipios y no pueden ser modificados los apartados de los momentos presupuestales, aún cuando estos no correspondan al estatus real del recurso. En este supuesto se presenta el apartado de "subejercicio" el cual integra, en su mayoría, recurso que se encuentra en proceso de ejercicio con un calendario vigente y debidamente formalizado.</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</si>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</sst>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0"/>
      <color theme="1"/>
      <name val="Arial"/>
      <family val="2"/>
    </font>
    <font>
      <sz val="11"/>
      <color theme="1"/>
      <name val="Calibri"/>
      <family val="2"/>
      <scheme val="minor"/>
    </font>
    <font>
      <sz val="8"/>
      <color theme="1"/>
      <name val="Calibri"/>
      <family val="2"/>
      <scheme val="minor"/>
    </font>
    <font>
      <sz val="8"/>
      <color rgb="FF000000"/>
      <name val="Calibri"/>
      <family val="2"/>
      <scheme val="minor"/>
    </font>
    <font>
      <sz val="9"/>
      <color rgb="FF000000"/>
      <name val="Calibri"/>
      <family val="2"/>
      <scheme val="minor"/>
    </font>
    <font>
      <sz val="9"/>
      <color theme="1"/>
      <name val="Calibri"/>
      <family val="2"/>
      <scheme val="minor"/>
    </font>
    <font>
      <b/>
      <sz val="9"/>
      <color rgb="FF000000"/>
      <name val="Calibri"/>
      <family val="2"/>
      <scheme val="minor"/>
    </font>
    <font>
      <b/>
      <sz val="8"/>
      <color theme="0"/>
      <name val="DINPro-Regular"/>
      <family val="3"/>
    </font>
    <font>
      <sz val="11"/>
      <color theme="1"/>
      <name val="Helvetica"/>
      <family val="2"/>
    </font>
    <font>
      <b/>
      <sz val="8"/>
      <color theme="0"/>
      <name val="Encode Sans"/>
      <family val="2"/>
    </font>
    <font>
      <sz val="11"/>
      <color theme="0"/>
      <name val="Encode Sans"/>
      <family val="2"/>
    </font>
    <font>
      <b/>
      <sz val="10"/>
      <name val="Encode Sans"/>
      <family val="2"/>
    </font>
    <font>
      <sz val="10"/>
      <color theme="1"/>
      <name val="Encode Sans"/>
      <family val="2"/>
    </font>
    <font>
      <b/>
      <sz val="7"/>
      <color rgb="FF000000"/>
      <name val="Encode Sans Expanded SemiBold"/>
      <family val="2"/>
    </font>
    <font>
      <b/>
      <sz val="10"/>
      <color rgb="FF000000"/>
      <name val="Encode Sans Expanded SemiBold"/>
      <family val="2"/>
    </font>
    <font>
      <sz val="11"/>
      <color theme="1"/>
      <name val="Encode Sans Expanded SemiBold"/>
      <family val="2"/>
    </font>
    <font>
      <i/>
      <sz val="9"/>
      <color rgb="FF000000"/>
      <name val="Calibri"/>
      <family val="2"/>
      <scheme val="minor"/>
    </font>
  </fonts>
  <fills count="4">
    <fill>
      <patternFill patternType="none"/>
    </fill>
    <fill>
      <patternFill patternType="gray125"/>
    </fill>
    <fill>
      <patternFill patternType="solid">
        <fgColor rgb="FFFFFFFF"/>
        <bgColor indexed="64"/>
      </patternFill>
    </fill>
    <fill>
      <patternFill patternType="solid">
        <fgColor rgb="FFAB0033"/>
        <bgColor indexed="64"/>
      </patternFill>
    </fill>
  </fills>
  <borders count="28">
    <border>
      <left/>
      <right/>
      <top/>
      <bottom/>
      <diagonal/>
    </border>
    <border>
      <left style="thin">
        <color auto="1"/>
      </left>
      <right/>
      <top style="thin">
        <color auto="1"/>
      </top>
      <bottom/>
      <diagonal/>
    </border>
    <border>
      <left/>
      <right style="thin">
        <color rgb="FF000000"/>
      </right>
      <top style="thin">
        <color auto="1"/>
      </top>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right style="thin">
        <color rgb="FF000000"/>
      </right>
      <top style="thin">
        <color auto="1"/>
      </top>
      <bottom style="thin">
        <color rgb="FF000000"/>
      </bottom>
      <diagonal/>
    </border>
    <border>
      <left style="thin">
        <color rgb="FF000000"/>
      </left>
      <right style="thin">
        <color auto="1"/>
      </right>
      <top style="thin">
        <color auto="1"/>
      </top>
      <bottom/>
      <diagonal/>
    </border>
    <border>
      <left style="thin">
        <color auto="1"/>
      </left>
      <right/>
      <top/>
      <bottom/>
      <diagonal/>
    </border>
    <border>
      <left/>
      <right style="thin">
        <color rgb="FF000000"/>
      </right>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auto="1"/>
      </right>
      <top/>
      <bottom/>
      <diagonal/>
    </border>
    <border>
      <left style="thin">
        <color auto="1"/>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auto="1"/>
      </right>
      <top/>
      <bottom style="thin">
        <color rgb="FF000000"/>
      </bottom>
      <diagonal/>
    </border>
    <border>
      <left style="thin">
        <color auto="1"/>
      </left>
      <right/>
      <top style="thin">
        <color rgb="FF000000"/>
      </top>
      <bottom/>
      <diagonal/>
    </border>
    <border>
      <left style="thin">
        <color rgb="FF000000"/>
      </left>
      <right style="thin">
        <color rgb="FF000000"/>
      </right>
      <top/>
      <bottom/>
      <diagonal/>
    </border>
    <border>
      <left style="thin">
        <color auto="1"/>
      </left>
      <right/>
      <top/>
      <bottom style="thin">
        <color auto="1"/>
      </bottom>
      <diagonal/>
    </border>
    <border>
      <left/>
      <right/>
      <top/>
      <bottom style="thin">
        <color auto="1"/>
      </bottom>
      <diagonal/>
    </border>
    <border>
      <left style="thin">
        <color rgb="FF000000"/>
      </left>
      <right style="thin">
        <color rgb="FF000000"/>
      </right>
      <top/>
      <bottom style="thin">
        <color auto="1"/>
      </bottom>
      <diagonal/>
    </border>
    <border>
      <left style="thin">
        <color rgb="FF000000"/>
      </left>
      <right style="thin">
        <color auto="1"/>
      </right>
      <top/>
      <bottom style="thin">
        <color auto="1"/>
      </bottom>
      <diagonal/>
    </border>
    <border>
      <left/>
      <right/>
      <top style="thin">
        <color auto="1"/>
      </top>
      <bottom/>
      <diagonal/>
    </border>
    <border>
      <left style="thin">
        <color rgb="FF000000"/>
      </left>
      <right style="thin">
        <color rgb="FF000000"/>
      </right>
      <top style="thin">
        <color auto="1"/>
      </top>
      <bottom/>
      <diagonal/>
    </border>
    <border>
      <left/>
      <right style="thin">
        <color auto="1"/>
      </right>
      <top/>
      <bottom/>
      <diagonal/>
    </border>
    <border>
      <left style="thin">
        <color auto="1"/>
      </left>
      <right style="thin">
        <color auto="1"/>
      </right>
      <top/>
      <bottom/>
      <diagonal/>
    </border>
    <border>
      <left/>
      <right style="thin">
        <color rgb="FF000000"/>
      </right>
      <top/>
      <bottom style="thin">
        <color auto="1"/>
      </bottom>
      <diagonal/>
    </border>
    <border>
      <left/>
      <right style="thin">
        <color auto="1"/>
      </right>
      <top/>
      <bottom style="thin">
        <color auto="1"/>
      </bottom>
      <diagonal/>
    </border>
  </borders>
  <cellStyleXfs count="2">
    <xf numFmtId="0" fontId="0" fillId="0" borderId="0"/>
    <xf numFmtId="43" fontId="1" fillId="0" borderId="0" applyFont="0" applyFill="0" applyBorder="0" applyAlignment="0" applyProtection="0"/>
  </cellStyleXfs>
  <cellXfs count="85">
    <xf numFmtId="0" fontId="0" fillId="0" borderId="0" xfId="0"/>
    <xf numFmtId="0" fontId="9" fillId="3" borderId="11" xfId="0" applyFont="1" applyFill="1" applyBorder="1" applyAlignment="1">
      <alignment horizontal="center" vertical="center"/>
    </xf>
    <xf numFmtId="0" fontId="9" fillId="3" borderId="6"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3" xfId="0" applyFont="1" applyFill="1" applyBorder="1" applyAlignment="1">
      <alignment horizontal="center" vertical="center"/>
    </xf>
    <xf numFmtId="0" fontId="9" fillId="3" borderId="12" xfId="0" applyFont="1" applyFill="1" applyBorder="1" applyAlignment="1">
      <alignment horizontal="center" vertical="center"/>
    </xf>
    <xf numFmtId="0" fontId="9" fillId="3" borderId="8"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1" xfId="0" applyFont="1" applyFill="1" applyBorder="1" applyAlignment="1">
      <alignment horizontal="center" vertical="center"/>
    </xf>
    <xf numFmtId="0" fontId="13"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0" xfId="0" applyFont="1" applyFill="1" applyBorder="1" applyAlignment="1">
      <alignment horizontal="center" vertical="top"/>
    </xf>
    <xf numFmtId="0" fontId="9" fillId="3" borderId="15" xfId="0" applyFont="1" applyFill="1" applyBorder="1" applyAlignment="1">
      <alignment horizontal="center" vertical="center"/>
    </xf>
    <xf numFmtId="0" fontId="15" fillId="0" borderId="0" xfId="0" applyFont="1" applyFill="1" applyBorder="1"/>
    <xf numFmtId="0" fontId="12" fillId="0" borderId="0" xfId="0" applyFont="1"/>
    <xf numFmtId="0" fontId="11" fillId="2" borderId="0" xfId="0" applyNumberFormat="1" applyFont="1" applyFill="1" applyBorder="1" applyAlignment="1" applyProtection="1">
      <protection locked="0"/>
    </xf>
    <xf numFmtId="0" fontId="10" fillId="0" borderId="0" xfId="0" applyFont="1"/>
    <xf numFmtId="0" fontId="9" fillId="3" borderId="10" xfId="0" applyFont="1" applyFill="1" applyBorder="1" applyAlignment="1">
      <alignment horizontal="center" vertical="center"/>
    </xf>
    <xf numFmtId="0" fontId="9" fillId="3" borderId="13" xfId="0" applyFont="1" applyFill="1" applyBorder="1" applyAlignment="1">
      <alignment horizontal="center" vertical="center"/>
    </xf>
    <xf numFmtId="0" fontId="8" fillId="0" borderId="0" xfId="0" applyFont="1"/>
    <xf numFmtId="0" fontId="7" fillId="0" borderId="16"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1" xfId="0" applyFont="1" applyFill="1" applyBorder="1" applyAlignment="1">
      <alignment horizontal="center" vertical="center"/>
    </xf>
    <xf numFmtId="0" fontId="1" fillId="0" borderId="0" xfId="0" applyFont="1"/>
    <xf numFmtId="3" fontId="6" fillId="2" borderId="7" xfId="0" applyNumberFormat="1" applyFont="1" applyFill="1" applyBorder="1" applyAlignment="1">
      <alignment horizontal="left" vertical="center"/>
    </xf>
    <xf numFmtId="3" fontId="6" fillId="2" borderId="8" xfId="0" applyNumberFormat="1" applyFont="1" applyFill="1" applyBorder="1" applyAlignment="1">
      <alignment horizontal="left" vertical="center"/>
    </xf>
    <xf numFmtId="3" fontId="6" fillId="2" borderId="17" xfId="0" applyNumberFormat="1" applyFont="1" applyFill="1" applyBorder="1" applyAlignment="1">
      <alignment horizontal="right" vertical="center"/>
    </xf>
    <xf numFmtId="3" fontId="6" fillId="2" borderId="11" xfId="0" applyNumberFormat="1" applyFont="1" applyFill="1" applyBorder="1" applyAlignment="1">
      <alignment horizontal="right" vertical="center"/>
    </xf>
    <xf numFmtId="3" fontId="4" fillId="2" borderId="7" xfId="0" applyNumberFormat="1" applyFont="1" applyFill="1" applyBorder="1" applyAlignment="1">
      <alignment horizontal="left" vertical="center"/>
    </xf>
    <xf numFmtId="3" fontId="4" fillId="2" borderId="0" xfId="0" applyNumberFormat="1" applyFont="1" applyFill="1" applyBorder="1" applyAlignment="1">
      <alignment horizontal="left" vertical="center"/>
    </xf>
    <xf numFmtId="3" fontId="4" fillId="2" borderId="17" xfId="0" applyNumberFormat="1" applyFont="1" applyFill="1" applyBorder="1" applyAlignment="1" applyProtection="1">
      <alignment horizontal="right" vertical="center"/>
      <protection locked="0"/>
    </xf>
    <xf numFmtId="3" fontId="5" fillId="0" borderId="0" xfId="0" applyNumberFormat="1" applyFont="1" applyProtection="1">
      <protection locked="0"/>
    </xf>
    <xf numFmtId="3" fontId="4" fillId="2" borderId="17" xfId="0" applyNumberFormat="1" applyFont="1" applyFill="1" applyBorder="1" applyAlignment="1">
      <alignment horizontal="right" vertical="center"/>
    </xf>
    <xf numFmtId="3" fontId="4" fillId="2" borderId="11" xfId="0" applyNumberFormat="1" applyFont="1" applyFill="1" applyBorder="1" applyAlignment="1">
      <alignment horizontal="right" vertical="center"/>
    </xf>
    <xf numFmtId="3" fontId="4" fillId="2" borderId="17" xfId="0" applyNumberFormat="1" applyFont="1" applyFill="1" applyBorder="1" applyAlignment="1" applyProtection="1">
      <alignment horizontal="right" vertical="center"/>
    </xf>
    <xf numFmtId="3" fontId="4" fillId="2" borderId="11" xfId="0" applyNumberFormat="1" applyFont="1" applyFill="1" applyBorder="1" applyAlignment="1" applyProtection="1">
      <alignment horizontal="right" vertical="center"/>
    </xf>
    <xf numFmtId="3" fontId="4" fillId="2" borderId="18" xfId="0" applyNumberFormat="1" applyFont="1" applyFill="1" applyBorder="1" applyAlignment="1">
      <alignment horizontal="left" vertical="center"/>
    </xf>
    <xf numFmtId="3" fontId="4" fillId="2" borderId="19" xfId="0" applyNumberFormat="1" applyFont="1" applyFill="1" applyBorder="1" applyAlignment="1">
      <alignment horizontal="left" vertical="center"/>
    </xf>
    <xf numFmtId="3" fontId="4" fillId="2" borderId="20" xfId="0" applyNumberFormat="1" applyFont="1" applyFill="1" applyBorder="1" applyAlignment="1" applyProtection="1">
      <alignment horizontal="right" vertical="center"/>
      <protection locked="0"/>
    </xf>
    <xf numFmtId="3" fontId="5" fillId="0" borderId="19" xfId="0" applyNumberFormat="1" applyFont="1" applyBorder="1" applyProtection="1">
      <protection locked="0"/>
    </xf>
    <xf numFmtId="3" fontId="4" fillId="2" borderId="20" xfId="0" applyNumberFormat="1" applyFont="1" applyFill="1" applyBorder="1" applyAlignment="1">
      <alignment horizontal="right" vertical="center"/>
    </xf>
    <xf numFmtId="3" fontId="4" fillId="2" borderId="21" xfId="0" applyNumberFormat="1" applyFont="1" applyFill="1" applyBorder="1" applyAlignment="1">
      <alignment horizontal="right" vertical="center"/>
    </xf>
    <xf numFmtId="3" fontId="4" fillId="2" borderId="1" xfId="0" applyNumberFormat="1" applyFont="1" applyFill="1" applyBorder="1" applyAlignment="1">
      <alignment horizontal="left" vertical="center"/>
    </xf>
    <xf numFmtId="3" fontId="4" fillId="2" borderId="22" xfId="0" applyNumberFormat="1" applyFont="1" applyFill="1" applyBorder="1" applyAlignment="1">
      <alignment horizontal="left" vertical="center"/>
    </xf>
    <xf numFmtId="3" fontId="4" fillId="2" borderId="23" xfId="0" applyNumberFormat="1" applyFont="1" applyFill="1" applyBorder="1" applyAlignment="1" applyProtection="1">
      <alignment horizontal="right" vertical="center"/>
      <protection locked="0"/>
    </xf>
    <xf numFmtId="3" fontId="5" fillId="0" borderId="22" xfId="0" applyNumberFormat="1" applyFont="1" applyBorder="1" applyProtection="1">
      <protection locked="0"/>
    </xf>
    <xf numFmtId="3" fontId="4" fillId="2" borderId="23" xfId="0" applyNumberFormat="1" applyFont="1" applyFill="1" applyBorder="1" applyAlignment="1">
      <alignment horizontal="right" vertical="center"/>
    </xf>
    <xf numFmtId="3" fontId="4" fillId="2" borderId="6" xfId="0" applyNumberFormat="1" applyFont="1" applyFill="1" applyBorder="1" applyAlignment="1">
      <alignment horizontal="right" vertical="center"/>
    </xf>
    <xf numFmtId="3" fontId="5" fillId="0" borderId="0" xfId="0" applyNumberFormat="1" applyFont="1" applyBorder="1" applyProtection="1">
      <protection locked="0"/>
    </xf>
    <xf numFmtId="3" fontId="5" fillId="0" borderId="8" xfId="0" applyNumberFormat="1" applyFont="1" applyBorder="1" applyProtection="1">
      <protection locked="0"/>
    </xf>
    <xf numFmtId="0" fontId="1" fillId="0" borderId="0" xfId="0" applyFont="1" applyBorder="1"/>
    <xf numFmtId="3" fontId="4" fillId="2" borderId="24" xfId="0" applyNumberFormat="1" applyFont="1" applyFill="1" applyBorder="1" applyAlignment="1">
      <alignment horizontal="right" vertical="center"/>
    </xf>
    <xf numFmtId="3" fontId="5" fillId="0" borderId="17" xfId="0" applyNumberFormat="1" applyFont="1" applyBorder="1" applyProtection="1">
      <protection locked="0"/>
    </xf>
    <xf numFmtId="3" fontId="5" fillId="0" borderId="25" xfId="0" applyNumberFormat="1" applyFont="1" applyBorder="1" applyProtection="1">
      <protection locked="0"/>
    </xf>
    <xf numFmtId="3" fontId="4" fillId="2" borderId="0" xfId="0" applyNumberFormat="1" applyFont="1" applyFill="1" applyBorder="1" applyAlignment="1">
      <alignment horizontal="left"/>
    </xf>
    <xf numFmtId="3" fontId="4" fillId="2" borderId="19" xfId="0" applyNumberFormat="1" applyFont="1" applyFill="1" applyBorder="1" applyAlignment="1">
      <alignment horizontal="left"/>
    </xf>
    <xf numFmtId="3" fontId="1" fillId="0" borderId="0" xfId="0" applyNumberFormat="1" applyFont="1"/>
    <xf numFmtId="3" fontId="3" fillId="2" borderId="18" xfId="0" applyNumberFormat="1" applyFont="1" applyFill="1" applyBorder="1" applyAlignment="1">
      <alignment horizontal="left" vertical="center"/>
    </xf>
    <xf numFmtId="3" fontId="3" fillId="2" borderId="19" xfId="0" applyNumberFormat="1" applyFont="1" applyFill="1" applyBorder="1" applyAlignment="1">
      <alignment horizontal="left" vertical="center"/>
    </xf>
    <xf numFmtId="3" fontId="3" fillId="2" borderId="20" xfId="0" applyNumberFormat="1" applyFont="1" applyFill="1" applyBorder="1" applyAlignment="1">
      <alignment horizontal="right" vertical="center"/>
    </xf>
    <xf numFmtId="3" fontId="3" fillId="2" borderId="26" xfId="0" applyNumberFormat="1" applyFont="1" applyFill="1" applyBorder="1" applyAlignment="1">
      <alignment horizontal="right" vertical="center"/>
    </xf>
    <xf numFmtId="3" fontId="3" fillId="2" borderId="27" xfId="0" applyNumberFormat="1" applyFont="1" applyFill="1" applyBorder="1" applyAlignment="1">
      <alignment horizontal="right" vertical="center"/>
    </xf>
    <xf numFmtId="0" fontId="1" fillId="0" borderId="0" xfId="0" applyFont="1" applyProtection="1">
      <protection locked="0"/>
    </xf>
    <xf numFmtId="3" fontId="2" fillId="0" borderId="0" xfId="0" applyNumberFormat="1" applyFont="1" applyProtection="1">
      <protection locked="0"/>
    </xf>
    <xf numFmtId="0" fontId="2" fillId="0" borderId="0" xfId="0" applyFont="1" applyFill="1" applyBorder="1" applyAlignment="1" applyProtection="1">
      <alignment vertical="center"/>
    </xf>
    <xf numFmtId="164" fontId="1" fillId="0" borderId="0" xfId="1" applyNumberFormat="1" applyFont="1" applyProtection="1">
      <protection locked="0"/>
    </xf>
    <xf numFmtId="43" fontId="1" fillId="0" borderId="0" xfId="1" applyFont="1" applyProtection="1">
      <protection locked="0"/>
    </xf>
    <xf numFmtId="0" fontId="1" fillId="0" borderId="0" xfId="0" applyFont="1" applyProtection="1">
      <protection locked="0"/>
    </xf>
    <xf numFmtId="0" fontId="1" fillId="0" borderId="0" xfId="0" applyFont="1"/>
    <xf numFmtId="43" fontId="1" fillId="0" borderId="0" xfId="1" applyFont="1"/>
    <xf numFmtId="43" fontId="2" fillId="0" borderId="0" xfId="1" applyFont="1"/>
    <xf numFmtId="43" fontId="1" fillId="0" borderId="0" xfId="0" applyNumberFormat="1" applyFont="1"/>
    <xf numFmtId="3" fontId="1" fillId="0" borderId="0" xfId="0" applyNumberFormat="1" applyFont="1"/>
    <xf numFmtId="0" fontId="9" fillId="3" borderId="9" xfId="0" applyFont="1" applyFill="1" applyBorder="1" applyAlignment="1">
      <alignment horizontal="center" vertical="center"/>
    </xf>
    <xf numFmtId="0" fontId="9" fillId="3" borderId="14" xfId="0" applyFont="1" applyFill="1" applyBorder="1" applyAlignment="1">
      <alignment horizontal="center" vertical="center"/>
    </xf>
    <xf numFmtId="3" fontId="6" fillId="2" borderId="7" xfId="0" applyNumberFormat="1" applyFont="1" applyFill="1" applyBorder="1" applyAlignment="1">
      <alignment horizontal="left" vertical="center"/>
    </xf>
    <xf numFmtId="3" fontId="6" fillId="2" borderId="8" xfId="0" applyNumberFormat="1" applyFont="1" applyFill="1" applyBorder="1" applyAlignment="1">
      <alignment horizontal="left" vertical="center"/>
    </xf>
    <xf numFmtId="3" fontId="4" fillId="2" borderId="7" xfId="0" applyNumberFormat="1" applyFont="1" applyFill="1" applyBorder="1" applyAlignment="1">
      <alignment horizontal="left" vertical="center"/>
    </xf>
    <xf numFmtId="0" fontId="3" fillId="0" borderId="0" xfId="0" applyFont="1" applyBorder="1" applyAlignment="1">
      <alignment horizontal="justify" vertical="top" wrapText="1"/>
    </xf>
    <xf numFmtId="0" fontId="1" fillId="0" borderId="0" xfId="0" applyFont="1" applyAlignment="1">
      <alignment horizontal="center"/>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85725</xdr:rowOff>
    </xdr:from>
    <xdr:to>
      <xdr:col>1</xdr:col>
      <xdr:colOff>2167888</xdr:colOff>
      <xdr:row>4</xdr:row>
      <xdr:rowOff>43725</xdr:rowOff>
    </xdr:to>
    <xdr:pic>
      <xdr:nvPicPr>
        <xdr:cNvPr id="2" name="Imagen 1">
          <a:extLst>
            <a:ext uri="{FF2B5EF4-FFF2-40B4-BE49-F238E27FC236}">
              <a16:creationId xmlns:a16="http://schemas.microsoft.com/office/drawing/2014/main" xmlns:a14="http://schemas.microsoft.com/office/drawing/2010/main" xmlns:r="http://schemas.openxmlformats.org/officeDocument/2006/relationships" xmlns="" id="{2d12aa41-b505-4084-a461-0a50186e2c3b}"/>
            </a:ext>
          </a:extLst>
        </xdr:cNvPr>
        <xdr:cNvPicPr>
          <a:picLocks noChangeAspect="1"/>
        </xdr:cNvPicPr>
      </xdr:nvPicPr>
      <xdr:blipFill>
        <a:blip xmlns:r="http://schemas.openxmlformats.org/officeDocument/2006/relationships" r:embed="rId1"/>
        <a:srcRect l="3007" t="5952"/>
        <a:stretch>
          <a:fillRect/>
        </a:stretch>
      </xdr:blipFill>
      <xdr:spPr>
        <a:xfrm>
          <a:off x="476250" y="85725"/>
          <a:ext cx="1962150" cy="723900"/>
        </a:xfrm>
        <a:prstGeom prst="rect">
          <a:avLst/>
        </a:prstGeom>
      </xdr:spPr>
    </xdr:pic>
    <xdr:clientData/>
  </xdr:twoCellAnchor>
  <xdr:twoCellAnchor editAs="oneCell">
    <xdr:from>
      <xdr:col>6</xdr:col>
      <xdr:colOff>904875</xdr:colOff>
      <xdr:row>0</xdr:row>
      <xdr:rowOff>57150</xdr:rowOff>
    </xdr:from>
    <xdr:to>
      <xdr:col>7</xdr:col>
      <xdr:colOff>355008</xdr:colOff>
      <xdr:row>4</xdr:row>
      <xdr:rowOff>160882</xdr:rowOff>
    </xdr:to>
    <xdr:pic>
      <xdr:nvPicPr>
        <xdr:cNvPr id="3" name="Imagen 4">
          <a:extLst>
            <a:ext uri="{FF2B5EF4-FFF2-40B4-BE49-F238E27FC236}">
              <a16:creationId xmlns:a16="http://schemas.microsoft.com/office/drawing/2014/main" xmlns:a14="http://schemas.microsoft.com/office/drawing/2010/main" xmlns:r="http://schemas.openxmlformats.org/officeDocument/2006/relationships" xmlns="" id="{172542d3-6802-47d5-9f1e-cb56fdb78569}"/>
            </a:ext>
          </a:extLst>
        </xdr:cNvPr>
        <xdr:cNvPicPr>
          <a:picLocks noChangeAspect="1"/>
        </xdr:cNvPicPr>
      </xdr:nvPicPr>
      <xdr:blipFill>
        <a:blip xmlns:r="http://schemas.openxmlformats.org/officeDocument/2006/relationships" r:embed="rId2"/>
        <a:stretch>
          <a:fillRect/>
        </a:stretch>
      </xdr:blipFill>
      <xdr:spPr>
        <a:xfrm>
          <a:off x="10106025" y="57150"/>
          <a:ext cx="781050" cy="8667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5422223578601"/>
  </sheetPr>
  <dimension ref="A1:I195"/>
  <sheetViews>
    <sheetView showGridLines="0" tabSelected="1" topLeftCell="A16" workbookViewId="0">
      <selection activeCell="B42" sqref="B41:B42"/>
    </sheetView>
  </sheetViews>
  <sheetFormatPr baseColWidth="10" defaultColWidth="11.42578125" defaultRowHeight="15" customHeight="1" x14ac:dyDescent="0.25"/>
  <cols>
    <col min="1" max="1" width="4" style="73" customWidth="1"/>
    <col min="2" max="2" width="61.42578125" style="73" customWidth="1"/>
    <col min="3" max="3" width="18.140625" style="73" customWidth="1"/>
    <col min="4" max="4" width="18.42578125" style="73" customWidth="1"/>
    <col min="5" max="5" width="18.28515625" style="73" customWidth="1"/>
    <col min="6" max="6" width="17.7109375" style="73" customWidth="1"/>
    <col min="7" max="7" width="20" style="73" customWidth="1"/>
    <col min="8" max="8" width="17.7109375" style="73" customWidth="1"/>
    <col min="9" max="9" width="14.5703125" style="73" bestFit="1" customWidth="1"/>
    <col min="10" max="10" width="11.42578125" style="73" customWidth="1"/>
    <col min="11" max="16384" width="11.42578125" style="73"/>
  </cols>
  <sheetData>
    <row r="1" spans="1:8" ht="7.5" customHeight="1" x14ac:dyDescent="0.25">
      <c r="A1" s="84"/>
      <c r="B1" s="84"/>
      <c r="C1" s="84"/>
      <c r="D1" s="84"/>
      <c r="E1" s="84"/>
      <c r="F1" s="84"/>
      <c r="G1" s="84"/>
      <c r="H1" s="84"/>
    </row>
    <row r="2" spans="1:8" s="16" customFormat="1" ht="16.5" customHeight="1" x14ac:dyDescent="0.55000000000000004">
      <c r="A2" s="14" t="s">
        <v>0</v>
      </c>
      <c r="B2" s="14"/>
      <c r="C2" s="14"/>
      <c r="D2" s="14"/>
      <c r="E2" s="14"/>
      <c r="F2" s="14"/>
      <c r="G2" s="14"/>
      <c r="H2" s="14"/>
    </row>
    <row r="3" spans="1:8" s="16" customFormat="1" ht="19.5" customHeight="1" x14ac:dyDescent="0.55000000000000004">
      <c r="A3" s="13" t="s">
        <v>1</v>
      </c>
      <c r="B3" s="13"/>
      <c r="C3" s="13"/>
      <c r="D3" s="13"/>
      <c r="E3" s="13"/>
      <c r="F3" s="13"/>
      <c r="G3" s="13"/>
      <c r="H3" s="13"/>
    </row>
    <row r="4" spans="1:8" s="16" customFormat="1" ht="16.5" customHeight="1" x14ac:dyDescent="0.55000000000000004">
      <c r="A4" s="13" t="s">
        <v>2</v>
      </c>
      <c r="B4" s="13"/>
      <c r="C4" s="13"/>
      <c r="D4" s="13"/>
      <c r="E4" s="13"/>
      <c r="F4" s="13"/>
      <c r="G4" s="13"/>
      <c r="H4" s="13"/>
    </row>
    <row r="5" spans="1:8" s="16" customFormat="1" ht="14.25" customHeight="1" x14ac:dyDescent="0.55000000000000004">
      <c r="A5" s="12" t="s">
        <v>3</v>
      </c>
      <c r="B5" s="12"/>
      <c r="C5" s="12"/>
      <c r="D5" s="12"/>
      <c r="E5" s="12"/>
      <c r="F5" s="12"/>
      <c r="G5" s="12"/>
      <c r="H5" s="12"/>
    </row>
    <row r="6" spans="1:8" s="17" customFormat="1" ht="5.0999999999999996" customHeight="1" x14ac:dyDescent="0.45">
      <c r="B6" s="18"/>
      <c r="C6" s="18"/>
      <c r="D6" s="18"/>
      <c r="E6" s="18"/>
      <c r="F6" s="18"/>
      <c r="G6" s="18"/>
      <c r="H6" s="18"/>
    </row>
    <row r="7" spans="1:8" s="19" customFormat="1" ht="24" x14ac:dyDescent="0.55000000000000004">
      <c r="A7" s="11" t="s">
        <v>4</v>
      </c>
      <c r="B7" s="10"/>
      <c r="C7" s="5" t="s">
        <v>5</v>
      </c>
      <c r="D7" s="4"/>
      <c r="E7" s="4"/>
      <c r="F7" s="4"/>
      <c r="G7" s="3"/>
      <c r="H7" s="2" t="s">
        <v>6</v>
      </c>
    </row>
    <row r="8" spans="1:8" s="19" customFormat="1" ht="24" x14ac:dyDescent="0.55000000000000004">
      <c r="A8" s="9"/>
      <c r="B8" s="8"/>
      <c r="C8" s="78" t="s">
        <v>7</v>
      </c>
      <c r="D8" s="20" t="s">
        <v>8</v>
      </c>
      <c r="E8" s="78" t="s">
        <v>9</v>
      </c>
      <c r="F8" s="78" t="s">
        <v>10</v>
      </c>
      <c r="G8" s="78" t="s">
        <v>11</v>
      </c>
      <c r="H8" s="1"/>
    </row>
    <row r="9" spans="1:8" s="19" customFormat="1" ht="24" x14ac:dyDescent="0.55000000000000004">
      <c r="A9" s="7"/>
      <c r="B9" s="6"/>
      <c r="C9" s="79"/>
      <c r="D9" s="21" t="s">
        <v>12</v>
      </c>
      <c r="E9" s="79"/>
      <c r="F9" s="79"/>
      <c r="G9" s="79"/>
      <c r="H9" s="15"/>
    </row>
    <row r="10" spans="1:8" s="22" customFormat="1" ht="3" customHeight="1" x14ac:dyDescent="0.2">
      <c r="A10" s="23"/>
      <c r="B10" s="24"/>
      <c r="C10" s="25"/>
      <c r="D10" s="26"/>
      <c r="E10" s="25"/>
      <c r="F10" s="25"/>
      <c r="G10" s="25"/>
      <c r="H10" s="27"/>
    </row>
    <row r="11" spans="1:8" s="28" customFormat="1" ht="14.25" customHeight="1" x14ac:dyDescent="0.25">
      <c r="A11" s="80" t="s">
        <v>13</v>
      </c>
      <c r="B11" s="81"/>
      <c r="C11" s="31">
        <f t="shared" ref="C11:H11" si="0">C13+C22+C34+C46+C57+C68+C73+C83+C88</f>
        <v>40812599600.000008</v>
      </c>
      <c r="D11" s="31">
        <f t="shared" si="0"/>
        <v>1472901477.6099882</v>
      </c>
      <c r="E11" s="31">
        <f t="shared" si="0"/>
        <v>42285501077.609985</v>
      </c>
      <c r="F11" s="31">
        <f t="shared" si="0"/>
        <v>27656365130.849995</v>
      </c>
      <c r="G11" s="31">
        <f t="shared" si="0"/>
        <v>26720630743.659992</v>
      </c>
      <c r="H11" s="32">
        <f t="shared" si="0"/>
        <v>14629135946.759989</v>
      </c>
    </row>
    <row r="12" spans="1:8" s="28" customFormat="1" ht="6" customHeight="1" x14ac:dyDescent="0.25">
      <c r="A12" s="29"/>
      <c r="B12" s="30"/>
      <c r="C12" s="31"/>
      <c r="D12" s="31"/>
      <c r="E12" s="31"/>
      <c r="F12" s="31"/>
      <c r="G12" s="31"/>
      <c r="H12" s="32"/>
    </row>
    <row r="13" spans="1:8" s="28" customFormat="1" x14ac:dyDescent="0.25">
      <c r="A13" s="80" t="s">
        <v>14</v>
      </c>
      <c r="B13" s="81"/>
      <c r="C13" s="31">
        <f t="shared" ref="C13:H13" si="1">SUM(C14:C20)</f>
        <v>11048899191.030005</v>
      </c>
      <c r="D13" s="31">
        <f t="shared" ref="D13:G13" si="2">SUM(D14:D20)</f>
        <v>75046835.889993817</v>
      </c>
      <c r="E13" s="31">
        <f t="shared" si="2"/>
        <v>11123946026.919996</v>
      </c>
      <c r="F13" s="31">
        <f t="shared" si="2"/>
        <v>7532661117.1200008</v>
      </c>
      <c r="G13" s="31">
        <f t="shared" si="2"/>
        <v>7482140565.54</v>
      </c>
      <c r="H13" s="32">
        <f t="shared" si="1"/>
        <v>3591284909.7999949</v>
      </c>
    </row>
    <row r="14" spans="1:8" s="28" customFormat="1" x14ac:dyDescent="0.25">
      <c r="A14" s="33"/>
      <c r="B14" s="34" t="s">
        <v>15</v>
      </c>
      <c r="C14" s="35">
        <v>3615159452.3600006</v>
      </c>
      <c r="D14" s="36">
        <v>-412150300.56999969</v>
      </c>
      <c r="E14" s="37">
        <f t="shared" ref="E14:E20" si="3">C14+D14</f>
        <v>3203009151.7900009</v>
      </c>
      <c r="F14" s="35">
        <v>2696488729.2500005</v>
      </c>
      <c r="G14" s="36">
        <v>2696488729.2500005</v>
      </c>
      <c r="H14" s="38">
        <f t="shared" ref="H14:H20" si="4">E14-F14</f>
        <v>506520422.54000044</v>
      </c>
    </row>
    <row r="15" spans="1:8" s="28" customFormat="1" x14ac:dyDescent="0.25">
      <c r="A15" s="33"/>
      <c r="B15" s="34" t="s">
        <v>16</v>
      </c>
      <c r="C15" s="35">
        <v>162148487.92000002</v>
      </c>
      <c r="D15" s="36">
        <v>29348940.52000007</v>
      </c>
      <c r="E15" s="37">
        <f t="shared" si="3"/>
        <v>191497428.44000009</v>
      </c>
      <c r="F15" s="35">
        <v>153272486.06000012</v>
      </c>
      <c r="G15" s="36">
        <v>153272486.06000012</v>
      </c>
      <c r="H15" s="38">
        <f t="shared" si="4"/>
        <v>38224942.379999965</v>
      </c>
    </row>
    <row r="16" spans="1:8" s="28" customFormat="1" x14ac:dyDescent="0.25">
      <c r="A16" s="33"/>
      <c r="B16" s="34" t="s">
        <v>17</v>
      </c>
      <c r="C16" s="35">
        <v>3036302759.0400023</v>
      </c>
      <c r="D16" s="36">
        <v>578921553.05999708</v>
      </c>
      <c r="E16" s="37">
        <f t="shared" si="3"/>
        <v>3615224312.0999994</v>
      </c>
      <c r="F16" s="35">
        <v>1952136618.670001</v>
      </c>
      <c r="G16" s="36">
        <v>1951819815.420001</v>
      </c>
      <c r="H16" s="38">
        <f t="shared" si="4"/>
        <v>1663087693.4299984</v>
      </c>
    </row>
    <row r="17" spans="1:8" s="28" customFormat="1" x14ac:dyDescent="0.25">
      <c r="A17" s="33"/>
      <c r="B17" s="34" t="s">
        <v>18</v>
      </c>
      <c r="C17" s="35">
        <v>1042431889.1199992</v>
      </c>
      <c r="D17" s="36">
        <v>57582613.309998989</v>
      </c>
      <c r="E17" s="37">
        <f t="shared" si="3"/>
        <v>1100014502.4299982</v>
      </c>
      <c r="F17" s="35">
        <v>828127206.37000024</v>
      </c>
      <c r="G17" s="36">
        <v>790682902.04999888</v>
      </c>
      <c r="H17" s="38">
        <f t="shared" si="4"/>
        <v>271887296.05999792</v>
      </c>
    </row>
    <row r="18" spans="1:8" s="28" customFormat="1" x14ac:dyDescent="0.25">
      <c r="A18" s="33"/>
      <c r="B18" s="34" t="s">
        <v>19</v>
      </c>
      <c r="C18" s="35">
        <v>2622091392.170001</v>
      </c>
      <c r="D18" s="36">
        <v>-106844580.3100028</v>
      </c>
      <c r="E18" s="37">
        <f t="shared" si="3"/>
        <v>2515246811.8599982</v>
      </c>
      <c r="F18" s="35">
        <v>1489415075.8599999</v>
      </c>
      <c r="G18" s="36">
        <v>1476655631.8499997</v>
      </c>
      <c r="H18" s="38">
        <f t="shared" si="4"/>
        <v>1025831735.9999983</v>
      </c>
    </row>
    <row r="19" spans="1:8" s="28" customFormat="1" x14ac:dyDescent="0.25">
      <c r="A19" s="33"/>
      <c r="B19" s="34" t="s">
        <v>20</v>
      </c>
      <c r="C19" s="35">
        <v>82000000</v>
      </c>
      <c r="D19" s="36">
        <v>-81872549.840000004</v>
      </c>
      <c r="E19" s="37">
        <f t="shared" si="3"/>
        <v>127450.15999999642</v>
      </c>
      <c r="F19" s="35">
        <v>0</v>
      </c>
      <c r="G19" s="36">
        <v>0</v>
      </c>
      <c r="H19" s="38">
        <f t="shared" si="4"/>
        <v>127450.15999999642</v>
      </c>
    </row>
    <row r="20" spans="1:8" s="28" customFormat="1" x14ac:dyDescent="0.25">
      <c r="A20" s="33"/>
      <c r="B20" s="34" t="s">
        <v>21</v>
      </c>
      <c r="C20" s="35">
        <v>488765210.41999978</v>
      </c>
      <c r="D20" s="36">
        <v>10061159.720000148</v>
      </c>
      <c r="E20" s="37">
        <f t="shared" si="3"/>
        <v>498826370.13999993</v>
      </c>
      <c r="F20" s="35">
        <v>413221000.90999997</v>
      </c>
      <c r="G20" s="36">
        <v>413221000.90999997</v>
      </c>
      <c r="H20" s="38">
        <f t="shared" si="4"/>
        <v>85605369.229999959</v>
      </c>
    </row>
    <row r="21" spans="1:8" s="28" customFormat="1" ht="6.75" customHeight="1" x14ac:dyDescent="0.25">
      <c r="A21" s="33"/>
      <c r="B21" s="34"/>
      <c r="C21" s="37"/>
      <c r="D21" s="37"/>
      <c r="E21" s="37"/>
      <c r="F21" s="37"/>
      <c r="G21" s="37"/>
      <c r="H21" s="38"/>
    </row>
    <row r="22" spans="1:8" s="28" customFormat="1" x14ac:dyDescent="0.25">
      <c r="A22" s="80" t="s">
        <v>22</v>
      </c>
      <c r="B22" s="81"/>
      <c r="C22" s="31">
        <f t="shared" ref="C22:H22" si="5">SUM(C23:C32)</f>
        <v>687810676.78000021</v>
      </c>
      <c r="D22" s="31">
        <f t="shared" si="5"/>
        <v>264166955.64999977</v>
      </c>
      <c r="E22" s="31">
        <f t="shared" si="5"/>
        <v>951977632.42999971</v>
      </c>
      <c r="F22" s="31">
        <f t="shared" si="5"/>
        <v>440000393.30000007</v>
      </c>
      <c r="G22" s="31">
        <f t="shared" si="5"/>
        <v>371914931.35000002</v>
      </c>
      <c r="H22" s="32">
        <f t="shared" si="5"/>
        <v>511977239.12999982</v>
      </c>
    </row>
    <row r="23" spans="1:8" s="28" customFormat="1" x14ac:dyDescent="0.25">
      <c r="A23" s="82"/>
      <c r="B23" s="34" t="s">
        <v>23</v>
      </c>
      <c r="C23" s="35">
        <v>250613200.65000001</v>
      </c>
      <c r="D23" s="36">
        <v>136019097.1199998</v>
      </c>
      <c r="E23" s="37">
        <f t="shared" ref="E23:E32" si="6">C23+D23</f>
        <v>386632297.7699998</v>
      </c>
      <c r="F23" s="35">
        <v>147093224.47999996</v>
      </c>
      <c r="G23" s="36">
        <v>140216003.43999997</v>
      </c>
      <c r="H23" s="38">
        <f t="shared" ref="H23:H32" si="7">E23-F23</f>
        <v>239539073.28999984</v>
      </c>
    </row>
    <row r="24" spans="1:8" s="28" customFormat="1" x14ac:dyDescent="0.25">
      <c r="A24" s="82"/>
      <c r="B24" s="34" t="s">
        <v>24</v>
      </c>
      <c r="C24" s="39"/>
      <c r="D24" s="39">
        <v>0</v>
      </c>
      <c r="E24" s="39">
        <f t="shared" si="6"/>
        <v>0</v>
      </c>
      <c r="F24" s="39"/>
      <c r="G24" s="39"/>
      <c r="H24" s="40">
        <f t="shared" si="7"/>
        <v>0</v>
      </c>
    </row>
    <row r="25" spans="1:8" s="28" customFormat="1" x14ac:dyDescent="0.25">
      <c r="A25" s="33"/>
      <c r="B25" s="34" t="s">
        <v>25</v>
      </c>
      <c r="C25" s="35">
        <v>195162406.70999998</v>
      </c>
      <c r="D25" s="36">
        <v>-17244967.199999988</v>
      </c>
      <c r="E25" s="37">
        <f t="shared" si="6"/>
        <v>177917439.50999999</v>
      </c>
      <c r="F25" s="35">
        <v>124912727.75</v>
      </c>
      <c r="G25" s="36">
        <v>100218598.31</v>
      </c>
      <c r="H25" s="38">
        <f t="shared" si="7"/>
        <v>53004711.75999999</v>
      </c>
    </row>
    <row r="26" spans="1:8" s="28" customFormat="1" x14ac:dyDescent="0.25">
      <c r="A26" s="33"/>
      <c r="B26" s="34" t="s">
        <v>26</v>
      </c>
      <c r="C26" s="35">
        <v>0</v>
      </c>
      <c r="D26" s="36">
        <v>149131.72</v>
      </c>
      <c r="E26" s="37">
        <f t="shared" si="6"/>
        <v>149131.72</v>
      </c>
      <c r="F26" s="35">
        <v>1131.72</v>
      </c>
      <c r="G26" s="36">
        <v>1131.72</v>
      </c>
      <c r="H26" s="38">
        <f t="shared" si="7"/>
        <v>148000</v>
      </c>
    </row>
    <row r="27" spans="1:8" s="28" customFormat="1" x14ac:dyDescent="0.25">
      <c r="A27" s="33"/>
      <c r="B27" s="34" t="s">
        <v>27</v>
      </c>
      <c r="C27" s="35">
        <v>10683192.540000008</v>
      </c>
      <c r="D27" s="36">
        <v>13940358.239999989</v>
      </c>
      <c r="E27" s="37">
        <f t="shared" si="6"/>
        <v>24623550.779999997</v>
      </c>
      <c r="F27" s="35">
        <v>10250867.040000005</v>
      </c>
      <c r="G27" s="36">
        <v>8330213.9399999985</v>
      </c>
      <c r="H27" s="38">
        <f t="shared" si="7"/>
        <v>14372683.739999993</v>
      </c>
    </row>
    <row r="28" spans="1:8" s="28" customFormat="1" x14ac:dyDescent="0.25">
      <c r="A28" s="33"/>
      <c r="B28" s="34" t="s">
        <v>28</v>
      </c>
      <c r="C28" s="35">
        <v>22247115.919999998</v>
      </c>
      <c r="D28" s="36">
        <v>4828343.9700000025</v>
      </c>
      <c r="E28" s="37">
        <f t="shared" si="6"/>
        <v>27075459.890000001</v>
      </c>
      <c r="F28" s="35">
        <v>3222241.1599999997</v>
      </c>
      <c r="G28" s="36">
        <v>750059.77000000014</v>
      </c>
      <c r="H28" s="38">
        <f t="shared" si="7"/>
        <v>23853218.73</v>
      </c>
    </row>
    <row r="29" spans="1:8" s="28" customFormat="1" x14ac:dyDescent="0.25">
      <c r="A29" s="33"/>
      <c r="B29" s="34" t="s">
        <v>29</v>
      </c>
      <c r="C29" s="35">
        <v>137191659.44000003</v>
      </c>
      <c r="D29" s="36">
        <v>23001485.23999998</v>
      </c>
      <c r="E29" s="37">
        <f t="shared" si="6"/>
        <v>160193144.68000001</v>
      </c>
      <c r="F29" s="35">
        <v>110902299.28</v>
      </c>
      <c r="G29" s="36">
        <v>96672913.13000001</v>
      </c>
      <c r="H29" s="38">
        <f t="shared" si="7"/>
        <v>49290845.400000006</v>
      </c>
    </row>
    <row r="30" spans="1:8" s="28" customFormat="1" x14ac:dyDescent="0.25">
      <c r="A30" s="33"/>
      <c r="B30" s="34" t="s">
        <v>30</v>
      </c>
      <c r="C30" s="35">
        <v>10844489.460000001</v>
      </c>
      <c r="D30" s="36">
        <v>30915239.889999993</v>
      </c>
      <c r="E30" s="37">
        <f t="shared" si="6"/>
        <v>41759729.349999994</v>
      </c>
      <c r="F30" s="35">
        <v>2965473.6399999992</v>
      </c>
      <c r="G30" s="36">
        <v>2762930.8699999996</v>
      </c>
      <c r="H30" s="38">
        <f t="shared" si="7"/>
        <v>38794255.709999993</v>
      </c>
    </row>
    <row r="31" spans="1:8" s="28" customFormat="1" x14ac:dyDescent="0.25">
      <c r="A31" s="33"/>
      <c r="B31" s="34" t="s">
        <v>31</v>
      </c>
      <c r="C31" s="35">
        <v>2442246.4899999998</v>
      </c>
      <c r="D31" s="36">
        <v>20440364.25</v>
      </c>
      <c r="E31" s="37">
        <f t="shared" si="6"/>
        <v>22882610.739999998</v>
      </c>
      <c r="F31" s="35">
        <v>741.24</v>
      </c>
      <c r="G31" s="36">
        <v>741.24</v>
      </c>
      <c r="H31" s="38">
        <f t="shared" si="7"/>
        <v>22881869.5</v>
      </c>
    </row>
    <row r="32" spans="1:8" s="28" customFormat="1" x14ac:dyDescent="0.25">
      <c r="A32" s="33"/>
      <c r="B32" s="34" t="s">
        <v>32</v>
      </c>
      <c r="C32" s="35">
        <v>58626365.570000008</v>
      </c>
      <c r="D32" s="36">
        <v>52117902.419999987</v>
      </c>
      <c r="E32" s="37">
        <f t="shared" si="6"/>
        <v>110744267.98999999</v>
      </c>
      <c r="F32" s="35">
        <v>40651686.989999995</v>
      </c>
      <c r="G32" s="36">
        <v>22962338.930000007</v>
      </c>
      <c r="H32" s="38">
        <f t="shared" si="7"/>
        <v>70092581</v>
      </c>
    </row>
    <row r="33" spans="1:8" s="28" customFormat="1" ht="4.5" customHeight="1" x14ac:dyDescent="0.25">
      <c r="A33" s="33"/>
      <c r="B33" s="34"/>
      <c r="C33" s="37"/>
      <c r="D33" s="37"/>
      <c r="E33" s="37"/>
      <c r="F33" s="37"/>
      <c r="G33" s="37"/>
      <c r="H33" s="38"/>
    </row>
    <row r="34" spans="1:8" s="28" customFormat="1" x14ac:dyDescent="0.25">
      <c r="A34" s="80" t="s">
        <v>33</v>
      </c>
      <c r="B34" s="81"/>
      <c r="C34" s="31">
        <f t="shared" ref="C34:H34" si="8">SUM(C35:C44)</f>
        <v>2923856567.8700008</v>
      </c>
      <c r="D34" s="31">
        <f t="shared" si="8"/>
        <v>1003313060.0299997</v>
      </c>
      <c r="E34" s="31">
        <f t="shared" si="8"/>
        <v>3927169627.9000001</v>
      </c>
      <c r="F34" s="31">
        <f t="shared" si="8"/>
        <v>1962090534.4700003</v>
      </c>
      <c r="G34" s="31">
        <f t="shared" si="8"/>
        <v>1746971961.3000007</v>
      </c>
      <c r="H34" s="32">
        <f t="shared" si="8"/>
        <v>1965079093.4300001</v>
      </c>
    </row>
    <row r="35" spans="1:8" s="28" customFormat="1" x14ac:dyDescent="0.25">
      <c r="A35" s="33"/>
      <c r="B35" s="34" t="s">
        <v>34</v>
      </c>
      <c r="C35" s="35">
        <v>292114038.13000005</v>
      </c>
      <c r="D35" s="36">
        <v>39015442.629999936</v>
      </c>
      <c r="E35" s="37">
        <f t="shared" ref="E35:E44" si="9">C35+D35</f>
        <v>331129480.75999999</v>
      </c>
      <c r="F35" s="35">
        <v>133181984.82000001</v>
      </c>
      <c r="G35" s="36">
        <v>126437766.51999997</v>
      </c>
      <c r="H35" s="38">
        <f t="shared" ref="H35:H44" si="10">E35-F35</f>
        <v>197947495.94</v>
      </c>
    </row>
    <row r="36" spans="1:8" s="28" customFormat="1" x14ac:dyDescent="0.25">
      <c r="A36" s="33"/>
      <c r="B36" s="34" t="s">
        <v>35</v>
      </c>
      <c r="C36" s="35">
        <v>118107828.51000004</v>
      </c>
      <c r="D36" s="36">
        <v>288878462.41000015</v>
      </c>
      <c r="E36" s="37">
        <f t="shared" si="9"/>
        <v>406986290.9200002</v>
      </c>
      <c r="F36" s="35">
        <v>153548995.80999997</v>
      </c>
      <c r="G36" s="36">
        <v>107529640.61</v>
      </c>
      <c r="H36" s="38">
        <f t="shared" si="10"/>
        <v>253437295.11000022</v>
      </c>
    </row>
    <row r="37" spans="1:8" s="28" customFormat="1" x14ac:dyDescent="0.25">
      <c r="A37" s="33"/>
      <c r="B37" s="34" t="s">
        <v>36</v>
      </c>
      <c r="C37" s="35">
        <v>338107629.81999999</v>
      </c>
      <c r="D37" s="36">
        <v>413303763.06999999</v>
      </c>
      <c r="E37" s="37">
        <f t="shared" si="9"/>
        <v>751411392.88999999</v>
      </c>
      <c r="F37" s="35">
        <v>231840906.53999999</v>
      </c>
      <c r="G37" s="36">
        <v>215017758.66</v>
      </c>
      <c r="H37" s="38">
        <f t="shared" si="10"/>
        <v>519570486.35000002</v>
      </c>
    </row>
    <row r="38" spans="1:8" s="28" customFormat="1" x14ac:dyDescent="0.25">
      <c r="A38" s="33"/>
      <c r="B38" s="34" t="s">
        <v>37</v>
      </c>
      <c r="C38" s="35">
        <v>344794151.12</v>
      </c>
      <c r="D38" s="36">
        <v>-8953803.3299999833</v>
      </c>
      <c r="E38" s="37">
        <f t="shared" si="9"/>
        <v>335840347.79000002</v>
      </c>
      <c r="F38" s="35">
        <v>142441958.64000002</v>
      </c>
      <c r="G38" s="36">
        <v>132477003.50000003</v>
      </c>
      <c r="H38" s="38">
        <f t="shared" si="10"/>
        <v>193398389.15000001</v>
      </c>
    </row>
    <row r="39" spans="1:8" s="28" customFormat="1" x14ac:dyDescent="0.25">
      <c r="A39" s="82"/>
      <c r="B39" s="34" t="s">
        <v>38</v>
      </c>
      <c r="C39" s="35">
        <v>242284444.74000001</v>
      </c>
      <c r="D39" s="36">
        <v>45416494.859999895</v>
      </c>
      <c r="E39" s="37">
        <f t="shared" si="9"/>
        <v>287700939.5999999</v>
      </c>
      <c r="F39" s="35">
        <v>145041218.69000003</v>
      </c>
      <c r="G39" s="36">
        <v>124557274.85000001</v>
      </c>
      <c r="H39" s="38">
        <f t="shared" si="10"/>
        <v>142659720.90999988</v>
      </c>
    </row>
    <row r="40" spans="1:8" s="28" customFormat="1" x14ac:dyDescent="0.25">
      <c r="A40" s="82"/>
      <c r="B40" s="34" t="s">
        <v>39</v>
      </c>
      <c r="C40" s="39"/>
      <c r="D40" s="39">
        <v>0</v>
      </c>
      <c r="E40" s="39">
        <f t="shared" si="9"/>
        <v>0</v>
      </c>
      <c r="F40" s="39"/>
      <c r="G40" s="39"/>
      <c r="H40" s="40">
        <f t="shared" si="10"/>
        <v>0</v>
      </c>
    </row>
    <row r="41" spans="1:8" s="28" customFormat="1" x14ac:dyDescent="0.25">
      <c r="A41" s="33"/>
      <c r="B41" s="34" t="s">
        <v>40</v>
      </c>
      <c r="C41" s="35">
        <v>22131531.309999999</v>
      </c>
      <c r="D41" s="36">
        <v>305012731.37</v>
      </c>
      <c r="E41" s="37">
        <f t="shared" si="9"/>
        <v>327144262.68000001</v>
      </c>
      <c r="F41" s="35">
        <v>197667130.08000001</v>
      </c>
      <c r="G41" s="36">
        <v>157903231.5</v>
      </c>
      <c r="H41" s="38">
        <f t="shared" si="10"/>
        <v>129477132.59999999</v>
      </c>
    </row>
    <row r="42" spans="1:8" s="28" customFormat="1" x14ac:dyDescent="0.25">
      <c r="A42" s="33"/>
      <c r="B42" s="34" t="s">
        <v>41</v>
      </c>
      <c r="C42" s="35">
        <v>686458906.17000008</v>
      </c>
      <c r="D42" s="36">
        <v>-178004973.7700001</v>
      </c>
      <c r="E42" s="37">
        <f t="shared" si="9"/>
        <v>508453932.39999998</v>
      </c>
      <c r="F42" s="35">
        <v>328012370.31</v>
      </c>
      <c r="G42" s="36">
        <v>310362057.19000012</v>
      </c>
      <c r="H42" s="38">
        <f t="shared" si="10"/>
        <v>180441562.08999997</v>
      </c>
    </row>
    <row r="43" spans="1:8" s="28" customFormat="1" x14ac:dyDescent="0.25">
      <c r="A43" s="33"/>
      <c r="B43" s="34" t="s">
        <v>42</v>
      </c>
      <c r="C43" s="35">
        <v>46297266.659999989</v>
      </c>
      <c r="D43" s="36">
        <v>25608359.539999999</v>
      </c>
      <c r="E43" s="37">
        <f t="shared" si="9"/>
        <v>71905626.199999988</v>
      </c>
      <c r="F43" s="35">
        <v>24814681.919999998</v>
      </c>
      <c r="G43" s="36">
        <v>18668291.679999996</v>
      </c>
      <c r="H43" s="38">
        <f t="shared" si="10"/>
        <v>47090944.279999986</v>
      </c>
    </row>
    <row r="44" spans="1:8" s="28" customFormat="1" x14ac:dyDescent="0.25">
      <c r="A44" s="33"/>
      <c r="B44" s="34" t="s">
        <v>43</v>
      </c>
      <c r="C44" s="35">
        <v>833560771.4100008</v>
      </c>
      <c r="D44" s="36">
        <v>73036583.249999642</v>
      </c>
      <c r="E44" s="37">
        <f t="shared" si="9"/>
        <v>906597354.66000044</v>
      </c>
      <c r="F44" s="35">
        <v>605541287.66000021</v>
      </c>
      <c r="G44" s="36">
        <v>554018936.79000032</v>
      </c>
      <c r="H44" s="38">
        <f t="shared" si="10"/>
        <v>301056067.00000024</v>
      </c>
    </row>
    <row r="45" spans="1:8" s="28" customFormat="1" ht="4.5" customHeight="1" x14ac:dyDescent="0.25">
      <c r="A45" s="33"/>
      <c r="B45" s="34"/>
      <c r="C45" s="37"/>
      <c r="D45" s="37"/>
      <c r="E45" s="37"/>
      <c r="F45" s="37"/>
      <c r="G45" s="37"/>
      <c r="H45" s="38"/>
    </row>
    <row r="46" spans="1:8" s="28" customFormat="1" x14ac:dyDescent="0.25">
      <c r="A46" s="80" t="s">
        <v>44</v>
      </c>
      <c r="B46" s="81"/>
      <c r="C46" s="31">
        <f t="shared" ref="C46:H46" si="11">SUM(C47:C55)</f>
        <v>14014336434.289999</v>
      </c>
      <c r="D46" s="31">
        <f t="shared" si="11"/>
        <v>776329595.15000248</v>
      </c>
      <c r="E46" s="31">
        <f t="shared" si="11"/>
        <v>14790666029.440001</v>
      </c>
      <c r="F46" s="31">
        <f t="shared" si="11"/>
        <v>9665388039.2400036</v>
      </c>
      <c r="G46" s="31">
        <f t="shared" si="11"/>
        <v>9562403601.1200008</v>
      </c>
      <c r="H46" s="32">
        <f t="shared" si="11"/>
        <v>5125277990.199996</v>
      </c>
    </row>
    <row r="47" spans="1:8" s="28" customFormat="1" x14ac:dyDescent="0.25">
      <c r="A47" s="33"/>
      <c r="B47" s="34" t="s">
        <v>45</v>
      </c>
      <c r="C47" s="35">
        <v>12066435599.899998</v>
      </c>
      <c r="D47" s="36">
        <v>405696630.12000275</v>
      </c>
      <c r="E47" s="37">
        <f t="shared" ref="E47:E55" si="12">C47+D47</f>
        <v>12472132230.02</v>
      </c>
      <c r="F47" s="35">
        <v>8648583138.6600037</v>
      </c>
      <c r="G47" s="36">
        <v>8623556705.7400017</v>
      </c>
      <c r="H47" s="38">
        <f t="shared" ref="H47:H55" si="13">E47-F47</f>
        <v>3823549091.3599968</v>
      </c>
    </row>
    <row r="48" spans="1:8" s="28" customFormat="1" x14ac:dyDescent="0.25">
      <c r="A48" s="33"/>
      <c r="B48" s="34" t="s">
        <v>46</v>
      </c>
      <c r="C48" s="35"/>
      <c r="D48" s="36">
        <v>0</v>
      </c>
      <c r="E48" s="37">
        <f t="shared" si="12"/>
        <v>0</v>
      </c>
      <c r="F48" s="35"/>
      <c r="G48" s="36"/>
      <c r="H48" s="38">
        <f t="shared" si="13"/>
        <v>0</v>
      </c>
    </row>
    <row r="49" spans="1:8" s="28" customFormat="1" x14ac:dyDescent="0.25">
      <c r="A49" s="33"/>
      <c r="B49" s="34" t="s">
        <v>47</v>
      </c>
      <c r="C49" s="35">
        <v>638478150.61000001</v>
      </c>
      <c r="D49" s="36">
        <v>-245986453.90999991</v>
      </c>
      <c r="E49" s="37">
        <f t="shared" si="12"/>
        <v>392491696.70000011</v>
      </c>
      <c r="F49" s="35">
        <v>264830419.32000002</v>
      </c>
      <c r="G49" s="36">
        <v>261729505.65000001</v>
      </c>
      <c r="H49" s="38">
        <f t="shared" si="13"/>
        <v>127661277.38000008</v>
      </c>
    </row>
    <row r="50" spans="1:8" s="28" customFormat="1" x14ac:dyDescent="0.25">
      <c r="A50" s="33"/>
      <c r="B50" s="34" t="s">
        <v>48</v>
      </c>
      <c r="C50" s="35">
        <v>1210074169.0899999</v>
      </c>
      <c r="D50" s="36">
        <v>561547401.93999958</v>
      </c>
      <c r="E50" s="37">
        <f t="shared" si="12"/>
        <v>1771621571.0299995</v>
      </c>
      <c r="F50" s="35">
        <v>636385512.78000009</v>
      </c>
      <c r="G50" s="36">
        <v>561614535.59000003</v>
      </c>
      <c r="H50" s="38">
        <f t="shared" si="13"/>
        <v>1135236058.2499995</v>
      </c>
    </row>
    <row r="51" spans="1:8" s="28" customFormat="1" x14ac:dyDescent="0.25">
      <c r="A51" s="33"/>
      <c r="B51" s="34" t="s">
        <v>49</v>
      </c>
      <c r="C51" s="35">
        <v>99348514.689999998</v>
      </c>
      <c r="D51" s="36">
        <v>34609350</v>
      </c>
      <c r="E51" s="37">
        <f t="shared" si="12"/>
        <v>133957864.69</v>
      </c>
      <c r="F51" s="35">
        <v>95588968.479999989</v>
      </c>
      <c r="G51" s="36">
        <v>95502854.140000001</v>
      </c>
      <c r="H51" s="38">
        <f t="shared" si="13"/>
        <v>38368896.210000008</v>
      </c>
    </row>
    <row r="52" spans="1:8" s="28" customFormat="1" x14ac:dyDescent="0.25">
      <c r="A52" s="41"/>
      <c r="B52" s="42" t="s">
        <v>50</v>
      </c>
      <c r="C52" s="43">
        <v>0</v>
      </c>
      <c r="D52" s="44">
        <v>20000000</v>
      </c>
      <c r="E52" s="45">
        <f t="shared" si="12"/>
        <v>20000000</v>
      </c>
      <c r="F52" s="43">
        <v>20000000</v>
      </c>
      <c r="G52" s="44">
        <v>20000000</v>
      </c>
      <c r="H52" s="46">
        <f t="shared" si="13"/>
        <v>0</v>
      </c>
    </row>
    <row r="53" spans="1:8" s="28" customFormat="1" x14ac:dyDescent="0.25">
      <c r="A53" s="47"/>
      <c r="B53" s="48" t="s">
        <v>51</v>
      </c>
      <c r="C53" s="49"/>
      <c r="D53" s="50">
        <v>0</v>
      </c>
      <c r="E53" s="51">
        <f t="shared" si="12"/>
        <v>0</v>
      </c>
      <c r="F53" s="49"/>
      <c r="G53" s="50"/>
      <c r="H53" s="52">
        <f t="shared" si="13"/>
        <v>0</v>
      </c>
    </row>
    <row r="54" spans="1:8" s="28" customFormat="1" x14ac:dyDescent="0.25">
      <c r="A54" s="33"/>
      <c r="B54" s="34" t="s">
        <v>52</v>
      </c>
      <c r="C54" s="35"/>
      <c r="D54" s="36">
        <v>0</v>
      </c>
      <c r="E54" s="37">
        <f t="shared" si="12"/>
        <v>0</v>
      </c>
      <c r="F54" s="35"/>
      <c r="G54" s="36"/>
      <c r="H54" s="38">
        <f t="shared" si="13"/>
        <v>0</v>
      </c>
    </row>
    <row r="55" spans="1:8" s="28" customFormat="1" x14ac:dyDescent="0.25">
      <c r="A55" s="33"/>
      <c r="B55" s="34" t="s">
        <v>53</v>
      </c>
      <c r="C55" s="35">
        <v>0</v>
      </c>
      <c r="D55" s="36">
        <v>462667</v>
      </c>
      <c r="E55" s="37">
        <f t="shared" si="12"/>
        <v>462667</v>
      </c>
      <c r="F55" s="35">
        <v>0</v>
      </c>
      <c r="G55" s="36">
        <v>0</v>
      </c>
      <c r="H55" s="38">
        <f t="shared" si="13"/>
        <v>462667</v>
      </c>
    </row>
    <row r="56" spans="1:8" s="28" customFormat="1" ht="5.25" customHeight="1" x14ac:dyDescent="0.25">
      <c r="A56" s="33"/>
      <c r="B56" s="34"/>
      <c r="C56" s="37"/>
      <c r="D56" s="37"/>
      <c r="E56" s="37"/>
      <c r="F56" s="37"/>
      <c r="G56" s="37"/>
      <c r="H56" s="38"/>
    </row>
    <row r="57" spans="1:8" s="28" customFormat="1" x14ac:dyDescent="0.25">
      <c r="A57" s="80" t="s">
        <v>54</v>
      </c>
      <c r="B57" s="81"/>
      <c r="C57" s="31">
        <f t="shared" ref="C57:H57" si="14">SUM(C58:C66)</f>
        <v>6201410.8100000005</v>
      </c>
      <c r="D57" s="31">
        <f t="shared" si="14"/>
        <v>227791357.56</v>
      </c>
      <c r="E57" s="31">
        <f t="shared" si="14"/>
        <v>233992768.37</v>
      </c>
      <c r="F57" s="31">
        <f t="shared" si="14"/>
        <v>120597255.46000001</v>
      </c>
      <c r="G57" s="31">
        <f t="shared" si="14"/>
        <v>117691265.26000001</v>
      </c>
      <c r="H57" s="32">
        <f t="shared" si="14"/>
        <v>113395512.91</v>
      </c>
    </row>
    <row r="58" spans="1:8" s="28" customFormat="1" x14ac:dyDescent="0.25">
      <c r="A58" s="33"/>
      <c r="B58" s="34" t="s">
        <v>55</v>
      </c>
      <c r="C58" s="35">
        <v>3012361.45</v>
      </c>
      <c r="D58" s="36">
        <v>52037241.959999993</v>
      </c>
      <c r="E58" s="37">
        <f t="shared" ref="E58:E66" si="15">C58+D58</f>
        <v>55049603.409999996</v>
      </c>
      <c r="F58" s="35">
        <v>7856091.2800000003</v>
      </c>
      <c r="G58" s="36">
        <v>7054378.9900000002</v>
      </c>
      <c r="H58" s="38">
        <f t="shared" ref="H58:H66" si="16">E58-F58</f>
        <v>47193512.129999995</v>
      </c>
    </row>
    <row r="59" spans="1:8" s="28" customFormat="1" x14ac:dyDescent="0.25">
      <c r="A59" s="33"/>
      <c r="B59" s="34" t="s">
        <v>56</v>
      </c>
      <c r="C59" s="35">
        <v>1479855.32</v>
      </c>
      <c r="D59" s="36">
        <v>6020135.2399999993</v>
      </c>
      <c r="E59" s="37">
        <f t="shared" si="15"/>
        <v>7499990.5599999996</v>
      </c>
      <c r="F59" s="35">
        <v>365362.02</v>
      </c>
      <c r="G59" s="36">
        <v>221987.18</v>
      </c>
      <c r="H59" s="38">
        <f t="shared" si="16"/>
        <v>7134628.5399999991</v>
      </c>
    </row>
    <row r="60" spans="1:8" s="28" customFormat="1" x14ac:dyDescent="0.25">
      <c r="A60" s="33"/>
      <c r="B60" s="34" t="s">
        <v>57</v>
      </c>
      <c r="C60" s="35">
        <v>621694</v>
      </c>
      <c r="D60" s="36">
        <v>278921.83999999997</v>
      </c>
      <c r="E60" s="37">
        <f t="shared" si="15"/>
        <v>900615.84</v>
      </c>
      <c r="F60" s="35">
        <v>0</v>
      </c>
      <c r="G60" s="36">
        <v>0</v>
      </c>
      <c r="H60" s="38">
        <f t="shared" si="16"/>
        <v>900615.84</v>
      </c>
    </row>
    <row r="61" spans="1:8" s="28" customFormat="1" x14ac:dyDescent="0.25">
      <c r="A61" s="33"/>
      <c r="B61" s="34" t="s">
        <v>58</v>
      </c>
      <c r="C61" s="35">
        <v>0</v>
      </c>
      <c r="D61" s="36">
        <v>117298169.96000001</v>
      </c>
      <c r="E61" s="37">
        <f t="shared" si="15"/>
        <v>117298169.96000001</v>
      </c>
      <c r="F61" s="35">
        <v>105537499.98</v>
      </c>
      <c r="G61" s="36">
        <v>104439499.98</v>
      </c>
      <c r="H61" s="38">
        <f t="shared" si="16"/>
        <v>11760669.980000004</v>
      </c>
    </row>
    <row r="62" spans="1:8" s="28" customFormat="1" x14ac:dyDescent="0.25">
      <c r="A62" s="33"/>
      <c r="B62" s="34" t="s">
        <v>59</v>
      </c>
      <c r="C62" s="35">
        <v>0</v>
      </c>
      <c r="D62" s="36">
        <v>1006880</v>
      </c>
      <c r="E62" s="37">
        <f t="shared" si="15"/>
        <v>1006880</v>
      </c>
      <c r="F62" s="35">
        <v>0</v>
      </c>
      <c r="G62" s="36">
        <v>0</v>
      </c>
      <c r="H62" s="38">
        <f t="shared" si="16"/>
        <v>1006880</v>
      </c>
    </row>
    <row r="63" spans="1:8" s="28" customFormat="1" x14ac:dyDescent="0.25">
      <c r="A63" s="33"/>
      <c r="B63" s="34" t="s">
        <v>60</v>
      </c>
      <c r="C63" s="35">
        <v>937500.04</v>
      </c>
      <c r="D63" s="36">
        <v>43450738.18</v>
      </c>
      <c r="E63" s="37">
        <f t="shared" si="15"/>
        <v>44388238.219999999</v>
      </c>
      <c r="F63" s="35">
        <v>6827897.1799999997</v>
      </c>
      <c r="G63" s="36">
        <v>5964994.1100000003</v>
      </c>
      <c r="H63" s="38">
        <f t="shared" si="16"/>
        <v>37560341.039999999</v>
      </c>
    </row>
    <row r="64" spans="1:8" s="28" customFormat="1" x14ac:dyDescent="0.25">
      <c r="A64" s="33"/>
      <c r="B64" s="34" t="s">
        <v>61</v>
      </c>
      <c r="C64" s="35">
        <v>150000</v>
      </c>
      <c r="D64" s="36">
        <v>-150000</v>
      </c>
      <c r="E64" s="37">
        <f t="shared" si="15"/>
        <v>0</v>
      </c>
      <c r="F64" s="35">
        <v>0</v>
      </c>
      <c r="G64" s="36">
        <v>0</v>
      </c>
      <c r="H64" s="38">
        <f t="shared" si="16"/>
        <v>0</v>
      </c>
    </row>
    <row r="65" spans="1:8" s="28" customFormat="1" x14ac:dyDescent="0.25">
      <c r="A65" s="33"/>
      <c r="B65" s="34" t="s">
        <v>62</v>
      </c>
      <c r="C65" s="35"/>
      <c r="D65" s="36">
        <v>0</v>
      </c>
      <c r="E65" s="37">
        <f t="shared" si="15"/>
        <v>0</v>
      </c>
      <c r="F65" s="35"/>
      <c r="G65" s="36"/>
      <c r="H65" s="38">
        <f t="shared" si="16"/>
        <v>0</v>
      </c>
    </row>
    <row r="66" spans="1:8" s="28" customFormat="1" x14ac:dyDescent="0.25">
      <c r="A66" s="33"/>
      <c r="B66" s="34" t="s">
        <v>63</v>
      </c>
      <c r="C66" s="35">
        <v>0</v>
      </c>
      <c r="D66" s="36">
        <v>7849270.3799999999</v>
      </c>
      <c r="E66" s="37">
        <f t="shared" si="15"/>
        <v>7849270.3799999999</v>
      </c>
      <c r="F66" s="35">
        <v>10405</v>
      </c>
      <c r="G66" s="36">
        <v>10405</v>
      </c>
      <c r="H66" s="38">
        <f t="shared" si="16"/>
        <v>7838865.3799999999</v>
      </c>
    </row>
    <row r="67" spans="1:8" s="28" customFormat="1" ht="5.25" customHeight="1" x14ac:dyDescent="0.25">
      <c r="A67" s="33"/>
      <c r="B67" s="34"/>
      <c r="C67" s="37"/>
      <c r="D67" s="37"/>
      <c r="E67" s="37"/>
      <c r="F67" s="37"/>
      <c r="G67" s="37"/>
      <c r="H67" s="38"/>
    </row>
    <row r="68" spans="1:8" s="28" customFormat="1" x14ac:dyDescent="0.25">
      <c r="A68" s="80" t="s">
        <v>64</v>
      </c>
      <c r="B68" s="81"/>
      <c r="C68" s="31">
        <f t="shared" ref="C68:H68" si="17">SUM(C69:C71)</f>
        <v>858138300</v>
      </c>
      <c r="D68" s="31">
        <f t="shared" si="17"/>
        <v>8148851.2100000158</v>
      </c>
      <c r="E68" s="31">
        <f t="shared" si="17"/>
        <v>866287151.21000004</v>
      </c>
      <c r="F68" s="31">
        <f t="shared" si="17"/>
        <v>47575571.25</v>
      </c>
      <c r="G68" s="31">
        <f t="shared" si="17"/>
        <v>47318452.07</v>
      </c>
      <c r="H68" s="32">
        <f t="shared" si="17"/>
        <v>818711579.96000004</v>
      </c>
    </row>
    <row r="69" spans="1:8" s="28" customFormat="1" x14ac:dyDescent="0.25">
      <c r="A69" s="33"/>
      <c r="B69" s="34" t="s">
        <v>65</v>
      </c>
      <c r="C69" s="35">
        <v>150000000</v>
      </c>
      <c r="D69" s="36">
        <v>897696.52000001073</v>
      </c>
      <c r="E69" s="37">
        <f t="shared" ref="E69:E71" si="18">C69+D69</f>
        <v>150897696.52000001</v>
      </c>
      <c r="F69" s="35">
        <v>24593004.289999999</v>
      </c>
      <c r="G69" s="36">
        <v>24593004.289999999</v>
      </c>
      <c r="H69" s="38">
        <f t="shared" ref="H69:H71" si="19">E69-F69</f>
        <v>126304692.23000002</v>
      </c>
    </row>
    <row r="70" spans="1:8" s="28" customFormat="1" x14ac:dyDescent="0.25">
      <c r="A70" s="33"/>
      <c r="B70" s="34" t="s">
        <v>66</v>
      </c>
      <c r="C70" s="35">
        <v>708138300</v>
      </c>
      <c r="D70" s="36">
        <v>-30600489</v>
      </c>
      <c r="E70" s="37">
        <f t="shared" si="18"/>
        <v>677537811</v>
      </c>
      <c r="F70" s="35">
        <v>14699819.290000001</v>
      </c>
      <c r="G70" s="36">
        <v>14699819.290000001</v>
      </c>
      <c r="H70" s="38">
        <f t="shared" si="19"/>
        <v>662837991.71000004</v>
      </c>
    </row>
    <row r="71" spans="1:8" s="28" customFormat="1" x14ac:dyDescent="0.25">
      <c r="A71" s="33"/>
      <c r="B71" s="34" t="s">
        <v>67</v>
      </c>
      <c r="C71" s="35">
        <v>0</v>
      </c>
      <c r="D71" s="53">
        <v>37851643.690000005</v>
      </c>
      <c r="E71" s="37">
        <f t="shared" si="18"/>
        <v>37851643.690000005</v>
      </c>
      <c r="F71" s="35">
        <v>8282747.6699999999</v>
      </c>
      <c r="G71" s="54">
        <v>8025628.4900000002</v>
      </c>
      <c r="H71" s="38">
        <f t="shared" si="19"/>
        <v>29568896.020000003</v>
      </c>
    </row>
    <row r="72" spans="1:8" s="55" customFormat="1" ht="4.5" customHeight="1" x14ac:dyDescent="0.25">
      <c r="A72" s="33"/>
      <c r="B72" s="34"/>
      <c r="C72" s="37"/>
      <c r="D72" s="37"/>
      <c r="E72" s="37"/>
      <c r="F72" s="37"/>
      <c r="G72" s="37"/>
      <c r="H72" s="56"/>
    </row>
    <row r="73" spans="1:8" s="28" customFormat="1" x14ac:dyDescent="0.25">
      <c r="A73" s="80" t="s">
        <v>68</v>
      </c>
      <c r="B73" s="81"/>
      <c r="C73" s="31">
        <f t="shared" ref="C73:H73" si="20">SUM(C74+C75+C76+C77+C78+C80+C81)</f>
        <v>452977644.5</v>
      </c>
      <c r="D73" s="31">
        <f t="shared" si="20"/>
        <v>-51736637.929999977</v>
      </c>
      <c r="E73" s="31">
        <f t="shared" si="20"/>
        <v>401241006.56999999</v>
      </c>
      <c r="F73" s="31">
        <f t="shared" si="20"/>
        <v>197377872.09999999</v>
      </c>
      <c r="G73" s="31">
        <f t="shared" si="20"/>
        <v>194694184.31</v>
      </c>
      <c r="H73" s="31">
        <f t="shared" si="20"/>
        <v>203863134.47</v>
      </c>
    </row>
    <row r="74" spans="1:8" s="28" customFormat="1" x14ac:dyDescent="0.25">
      <c r="A74" s="33"/>
      <c r="B74" s="34" t="s">
        <v>69</v>
      </c>
      <c r="C74" s="35"/>
      <c r="D74" s="35">
        <v>0</v>
      </c>
      <c r="E74" s="37">
        <f t="shared" ref="E74:E81" si="21">C74+D74</f>
        <v>0</v>
      </c>
      <c r="F74" s="35"/>
      <c r="G74" s="35"/>
      <c r="H74" s="38">
        <f t="shared" ref="H74:H81" si="22">E74-F74</f>
        <v>0</v>
      </c>
    </row>
    <row r="75" spans="1:8" s="28" customFormat="1" x14ac:dyDescent="0.25">
      <c r="A75" s="33"/>
      <c r="B75" s="34" t="s">
        <v>70</v>
      </c>
      <c r="C75" s="35">
        <v>51712934.919999994</v>
      </c>
      <c r="D75" s="36">
        <v>10837548.960000008</v>
      </c>
      <c r="E75" s="37">
        <f t="shared" si="21"/>
        <v>62550483.880000003</v>
      </c>
      <c r="F75" s="57">
        <v>41702021.109999985</v>
      </c>
      <c r="G75" s="36">
        <v>41205333.399999991</v>
      </c>
      <c r="H75" s="38">
        <f t="shared" si="22"/>
        <v>20848462.770000018</v>
      </c>
    </row>
    <row r="76" spans="1:8" s="28" customFormat="1" x14ac:dyDescent="0.25">
      <c r="A76" s="33"/>
      <c r="B76" s="34" t="s">
        <v>71</v>
      </c>
      <c r="C76" s="35"/>
      <c r="D76" s="35">
        <v>0</v>
      </c>
      <c r="E76" s="37">
        <f t="shared" si="21"/>
        <v>0</v>
      </c>
      <c r="F76" s="35"/>
      <c r="G76" s="35"/>
      <c r="H76" s="38">
        <f t="shared" si="22"/>
        <v>0</v>
      </c>
    </row>
    <row r="77" spans="1:8" s="28" customFormat="1" x14ac:dyDescent="0.25">
      <c r="A77" s="33"/>
      <c r="B77" s="34" t="s">
        <v>72</v>
      </c>
      <c r="C77" s="35"/>
      <c r="D77" s="35">
        <v>0</v>
      </c>
      <c r="E77" s="37">
        <f t="shared" si="21"/>
        <v>0</v>
      </c>
      <c r="F77" s="35"/>
      <c r="G77" s="35"/>
      <c r="H77" s="38">
        <f t="shared" si="22"/>
        <v>0</v>
      </c>
    </row>
    <row r="78" spans="1:8" s="28" customFormat="1" x14ac:dyDescent="0.25">
      <c r="A78" s="33"/>
      <c r="B78" s="34" t="s">
        <v>73</v>
      </c>
      <c r="C78" s="35">
        <v>401264709.57999998</v>
      </c>
      <c r="D78" s="35">
        <v>-62574186.889999986</v>
      </c>
      <c r="E78" s="37">
        <f t="shared" si="21"/>
        <v>338690522.69</v>
      </c>
      <c r="F78" s="35">
        <v>155675850.99000001</v>
      </c>
      <c r="G78" s="35">
        <v>153488850.91</v>
      </c>
      <c r="H78" s="38">
        <f t="shared" si="22"/>
        <v>183014671.69999999</v>
      </c>
    </row>
    <row r="79" spans="1:8" s="28" customFormat="1" x14ac:dyDescent="0.25">
      <c r="A79" s="33"/>
      <c r="B79" s="34" t="s">
        <v>74</v>
      </c>
      <c r="C79" s="35"/>
      <c r="D79" s="35">
        <v>0</v>
      </c>
      <c r="E79" s="37">
        <f t="shared" si="21"/>
        <v>0</v>
      </c>
      <c r="F79" s="35"/>
      <c r="G79" s="35"/>
      <c r="H79" s="38">
        <f t="shared" si="22"/>
        <v>0</v>
      </c>
    </row>
    <row r="80" spans="1:8" s="28" customFormat="1" x14ac:dyDescent="0.25">
      <c r="A80" s="33"/>
      <c r="B80" s="34" t="s">
        <v>75</v>
      </c>
      <c r="C80" s="35"/>
      <c r="D80" s="35">
        <v>0</v>
      </c>
      <c r="E80" s="37">
        <f t="shared" si="21"/>
        <v>0</v>
      </c>
      <c r="F80" s="35"/>
      <c r="G80" s="35"/>
      <c r="H80" s="38">
        <f t="shared" si="22"/>
        <v>0</v>
      </c>
    </row>
    <row r="81" spans="1:8" s="28" customFormat="1" x14ac:dyDescent="0.25">
      <c r="A81" s="33"/>
      <c r="B81" s="34" t="s">
        <v>76</v>
      </c>
      <c r="C81" s="35"/>
      <c r="D81" s="35">
        <v>0</v>
      </c>
      <c r="E81" s="37">
        <f t="shared" si="21"/>
        <v>0</v>
      </c>
      <c r="F81" s="35"/>
      <c r="G81" s="35"/>
      <c r="H81" s="38">
        <f t="shared" si="22"/>
        <v>0</v>
      </c>
    </row>
    <row r="82" spans="1:8" s="28" customFormat="1" ht="5.25" customHeight="1" x14ac:dyDescent="0.25">
      <c r="A82" s="33"/>
      <c r="B82" s="34"/>
      <c r="C82" s="37"/>
      <c r="D82" s="37"/>
      <c r="E82" s="37"/>
      <c r="F82" s="37"/>
      <c r="G82" s="37"/>
      <c r="H82" s="38"/>
    </row>
    <row r="83" spans="1:8" s="28" customFormat="1" x14ac:dyDescent="0.25">
      <c r="A83" s="80" t="s">
        <v>77</v>
      </c>
      <c r="B83" s="81"/>
      <c r="C83" s="31">
        <f t="shared" ref="C83:H83" si="23">SUM(C84:C86)</f>
        <v>6806791977</v>
      </c>
      <c r="D83" s="31">
        <f t="shared" ref="D83:G83" si="24">SUM(D84:D86)</f>
        <v>262668845.19999218</v>
      </c>
      <c r="E83" s="31">
        <f t="shared" si="24"/>
        <v>7069460822.1999922</v>
      </c>
      <c r="F83" s="31">
        <f t="shared" si="24"/>
        <v>5672079676.6699905</v>
      </c>
      <c r="G83" s="31">
        <f t="shared" si="24"/>
        <v>5182135491.0099888</v>
      </c>
      <c r="H83" s="32">
        <f t="shared" si="23"/>
        <v>1397381145.5300016</v>
      </c>
    </row>
    <row r="84" spans="1:8" s="28" customFormat="1" x14ac:dyDescent="0.25">
      <c r="A84" s="33"/>
      <c r="B84" s="34" t="s">
        <v>78</v>
      </c>
      <c r="C84" s="58">
        <v>6806791977</v>
      </c>
      <c r="D84" s="36">
        <v>262668845.19999218</v>
      </c>
      <c r="E84" s="37">
        <f t="shared" ref="E84:E86" si="25">C84+D84</f>
        <v>7069460822.1999922</v>
      </c>
      <c r="F84" s="35">
        <v>5672079676.6699905</v>
      </c>
      <c r="G84" s="36">
        <v>5182135491.0099888</v>
      </c>
      <c r="H84" s="38">
        <f t="shared" ref="H84:H86" si="26">E84-F84</f>
        <v>1397381145.5300016</v>
      </c>
    </row>
    <row r="85" spans="1:8" s="28" customFormat="1" x14ac:dyDescent="0.25">
      <c r="A85" s="33"/>
      <c r="B85" s="34" t="s">
        <v>79</v>
      </c>
      <c r="C85" s="35"/>
      <c r="D85" s="35">
        <v>0</v>
      </c>
      <c r="E85" s="37">
        <f t="shared" si="25"/>
        <v>0</v>
      </c>
      <c r="F85" s="35"/>
      <c r="G85" s="35"/>
      <c r="H85" s="38">
        <f t="shared" si="26"/>
        <v>0</v>
      </c>
    </row>
    <row r="86" spans="1:8" s="28" customFormat="1" x14ac:dyDescent="0.25">
      <c r="A86" s="33"/>
      <c r="B86" s="34" t="s">
        <v>80</v>
      </c>
      <c r="C86" s="35"/>
      <c r="D86" s="35">
        <v>0</v>
      </c>
      <c r="E86" s="37">
        <f t="shared" si="25"/>
        <v>0</v>
      </c>
      <c r="F86" s="35"/>
      <c r="G86" s="35"/>
      <c r="H86" s="38">
        <f t="shared" si="26"/>
        <v>0</v>
      </c>
    </row>
    <row r="87" spans="1:8" s="28" customFormat="1" ht="4.5" customHeight="1" x14ac:dyDescent="0.25">
      <c r="A87" s="33"/>
      <c r="B87" s="34"/>
      <c r="C87" s="37"/>
      <c r="D87" s="37"/>
      <c r="E87" s="37"/>
      <c r="F87" s="37"/>
      <c r="G87" s="37"/>
      <c r="H87" s="38"/>
    </row>
    <row r="88" spans="1:8" s="28" customFormat="1" x14ac:dyDescent="0.25">
      <c r="A88" s="80" t="s">
        <v>81</v>
      </c>
      <c r="B88" s="81"/>
      <c r="C88" s="31">
        <f t="shared" ref="C88:H88" si="27">SUM(C89:C95)</f>
        <v>4013587397.7200003</v>
      </c>
      <c r="D88" s="31">
        <f t="shared" si="27"/>
        <v>-1092827385.1500001</v>
      </c>
      <c r="E88" s="31">
        <f t="shared" si="27"/>
        <v>2920760012.5700002</v>
      </c>
      <c r="F88" s="31">
        <f t="shared" si="27"/>
        <v>2018594671.2400002</v>
      </c>
      <c r="G88" s="31">
        <f t="shared" si="27"/>
        <v>2015360291.7000003</v>
      </c>
      <c r="H88" s="32">
        <f t="shared" si="27"/>
        <v>902165341.3299998</v>
      </c>
    </row>
    <row r="89" spans="1:8" s="28" customFormat="1" x14ac:dyDescent="0.25">
      <c r="A89" s="33"/>
      <c r="B89" s="34" t="s">
        <v>82</v>
      </c>
      <c r="C89" s="35">
        <v>1350340244.8199999</v>
      </c>
      <c r="D89" s="36">
        <v>-229980569.73000002</v>
      </c>
      <c r="E89" s="37">
        <f t="shared" ref="E89:E95" si="28">C89+D89</f>
        <v>1120359675.0899999</v>
      </c>
      <c r="F89" s="35">
        <v>884867342.9000001</v>
      </c>
      <c r="G89" s="36">
        <v>884867342.9000001</v>
      </c>
      <c r="H89" s="38">
        <f t="shared" ref="H89:H95" si="29">E89-F89</f>
        <v>235492332.18999982</v>
      </c>
    </row>
    <row r="90" spans="1:8" s="28" customFormat="1" x14ac:dyDescent="0.25">
      <c r="A90" s="33"/>
      <c r="B90" s="34" t="s">
        <v>83</v>
      </c>
      <c r="C90" s="35">
        <v>1663196380.0600002</v>
      </c>
      <c r="D90" s="36">
        <v>-70019430.270000219</v>
      </c>
      <c r="E90" s="37">
        <f t="shared" si="28"/>
        <v>1593176949.79</v>
      </c>
      <c r="F90" s="35">
        <v>926503940.64999998</v>
      </c>
      <c r="G90" s="36">
        <v>926503940.64999998</v>
      </c>
      <c r="H90" s="38">
        <f t="shared" si="29"/>
        <v>666673009.13999999</v>
      </c>
    </row>
    <row r="91" spans="1:8" s="28" customFormat="1" x14ac:dyDescent="0.25">
      <c r="A91" s="33"/>
      <c r="B91" s="34" t="s">
        <v>84</v>
      </c>
      <c r="C91" s="35"/>
      <c r="D91" s="36">
        <v>0</v>
      </c>
      <c r="E91" s="37">
        <f t="shared" si="28"/>
        <v>0</v>
      </c>
      <c r="F91" s="35"/>
      <c r="G91" s="36"/>
      <c r="H91" s="38">
        <f t="shared" si="29"/>
        <v>0</v>
      </c>
    </row>
    <row r="92" spans="1:8" s="28" customFormat="1" x14ac:dyDescent="0.25">
      <c r="A92" s="33"/>
      <c r="B92" s="34" t="s">
        <v>85</v>
      </c>
      <c r="C92" s="35"/>
      <c r="D92" s="36">
        <v>0</v>
      </c>
      <c r="E92" s="37">
        <f t="shared" si="28"/>
        <v>0</v>
      </c>
      <c r="F92" s="35"/>
      <c r="G92" s="36"/>
      <c r="H92" s="38">
        <f t="shared" si="29"/>
        <v>0</v>
      </c>
    </row>
    <row r="93" spans="1:8" s="28" customFormat="1" x14ac:dyDescent="0.25">
      <c r="A93" s="33"/>
      <c r="B93" s="34" t="s">
        <v>86</v>
      </c>
      <c r="C93" s="35"/>
      <c r="D93" s="36">
        <v>0</v>
      </c>
      <c r="E93" s="37">
        <f t="shared" si="28"/>
        <v>0</v>
      </c>
      <c r="F93" s="35"/>
      <c r="G93" s="36"/>
      <c r="H93" s="38">
        <f t="shared" si="29"/>
        <v>0</v>
      </c>
    </row>
    <row r="94" spans="1:8" s="28" customFormat="1" x14ac:dyDescent="0.25">
      <c r="A94" s="33"/>
      <c r="B94" s="34" t="s">
        <v>87</v>
      </c>
      <c r="C94" s="35"/>
      <c r="D94" s="36">
        <v>0</v>
      </c>
      <c r="E94" s="37">
        <f t="shared" si="28"/>
        <v>0</v>
      </c>
      <c r="F94" s="35"/>
      <c r="G94" s="36"/>
      <c r="H94" s="38">
        <f t="shared" si="29"/>
        <v>0</v>
      </c>
    </row>
    <row r="95" spans="1:8" s="28" customFormat="1" x14ac:dyDescent="0.25">
      <c r="A95" s="41"/>
      <c r="B95" s="42" t="s">
        <v>88</v>
      </c>
      <c r="C95" s="43">
        <v>1000050772.84</v>
      </c>
      <c r="D95" s="44">
        <v>-792827385.14999998</v>
      </c>
      <c r="E95" s="45">
        <f t="shared" si="28"/>
        <v>207223387.69000006</v>
      </c>
      <c r="F95" s="43">
        <v>207223387.69000003</v>
      </c>
      <c r="G95" s="44">
        <v>203989008.15000001</v>
      </c>
      <c r="H95" s="46">
        <f t="shared" si="29"/>
        <v>0</v>
      </c>
    </row>
    <row r="96" spans="1:8" s="28" customFormat="1" x14ac:dyDescent="0.25">
      <c r="A96" s="80" t="s">
        <v>89</v>
      </c>
      <c r="B96" s="81"/>
      <c r="C96" s="31">
        <f t="shared" ref="C96:H96" si="30">C98+C107+C119+C131+C141+C152+C157+C167+C172</f>
        <v>30860589553.000008</v>
      </c>
      <c r="D96" s="31">
        <f t="shared" si="30"/>
        <v>3940240538.750001</v>
      </c>
      <c r="E96" s="31">
        <f t="shared" si="30"/>
        <v>34800830091.750008</v>
      </c>
      <c r="F96" s="31">
        <f t="shared" si="30"/>
        <v>23478235542.530006</v>
      </c>
      <c r="G96" s="31">
        <f t="shared" si="30"/>
        <v>23374931523.250004</v>
      </c>
      <c r="H96" s="31">
        <f t="shared" si="30"/>
        <v>11322594549.219999</v>
      </c>
    </row>
    <row r="97" spans="1:8" s="28" customFormat="1" ht="4.5" customHeight="1" x14ac:dyDescent="0.25">
      <c r="A97" s="29"/>
      <c r="B97" s="30"/>
      <c r="C97" s="37"/>
      <c r="D97" s="37"/>
      <c r="E97" s="37"/>
      <c r="F97" s="37"/>
      <c r="G97" s="37"/>
      <c r="H97" s="38"/>
    </row>
    <row r="98" spans="1:8" s="28" customFormat="1" x14ac:dyDescent="0.25">
      <c r="A98" s="80" t="s">
        <v>90</v>
      </c>
      <c r="B98" s="81"/>
      <c r="C98" s="31">
        <f t="shared" ref="C98:H98" si="31">SUM(C99:C105)</f>
        <v>14773548137.990004</v>
      </c>
      <c r="D98" s="31">
        <f t="shared" ref="D98:G98" si="32">SUM(D99:D105)</f>
        <v>67029053.379999161</v>
      </c>
      <c r="E98" s="31">
        <f t="shared" si="32"/>
        <v>14840577191.370003</v>
      </c>
      <c r="F98" s="31">
        <f t="shared" si="32"/>
        <v>10806678521.450001</v>
      </c>
      <c r="G98" s="31">
        <f t="shared" si="32"/>
        <v>10734269099.290001</v>
      </c>
      <c r="H98" s="32">
        <f t="shared" si="31"/>
        <v>4033898669.9200001</v>
      </c>
    </row>
    <row r="99" spans="1:8" s="28" customFormat="1" x14ac:dyDescent="0.25">
      <c r="A99" s="33"/>
      <c r="B99" s="34" t="s">
        <v>15</v>
      </c>
      <c r="C99" s="35">
        <v>7238228812.8400011</v>
      </c>
      <c r="D99" s="36">
        <v>-559783645.89000034</v>
      </c>
      <c r="E99" s="37">
        <f>C99+D99</f>
        <v>6678445166.9500008</v>
      </c>
      <c r="F99" s="35">
        <v>5619605990.960001</v>
      </c>
      <c r="G99" s="36">
        <v>5619616631.0900002</v>
      </c>
      <c r="H99" s="38">
        <f t="shared" ref="H99:H105" si="33">E99-F99</f>
        <v>1058839175.9899998</v>
      </c>
    </row>
    <row r="100" spans="1:8" s="28" customFormat="1" x14ac:dyDescent="0.25">
      <c r="A100" s="33"/>
      <c r="B100" s="34" t="s">
        <v>16</v>
      </c>
      <c r="C100" s="35">
        <v>13496464.27</v>
      </c>
      <c r="D100" s="36">
        <v>48249732.799999997</v>
      </c>
      <c r="E100" s="37">
        <f t="shared" ref="E100:E105" si="34">C100+D100</f>
        <v>61746197.069999993</v>
      </c>
      <c r="F100" s="35">
        <v>45229864.050000004</v>
      </c>
      <c r="G100" s="36">
        <v>42807912.550000004</v>
      </c>
      <c r="H100" s="38">
        <f t="shared" si="33"/>
        <v>16516333.019999988</v>
      </c>
    </row>
    <row r="101" spans="1:8" s="28" customFormat="1" x14ac:dyDescent="0.25">
      <c r="A101" s="33"/>
      <c r="B101" s="34" t="s">
        <v>17</v>
      </c>
      <c r="C101" s="35">
        <v>2476033965.5800009</v>
      </c>
      <c r="D101" s="36">
        <v>-26505642.960000515</v>
      </c>
      <c r="E101" s="37">
        <f t="shared" si="34"/>
        <v>2449528322.6200004</v>
      </c>
      <c r="F101" s="35">
        <v>1264010848.3400002</v>
      </c>
      <c r="G101" s="36">
        <v>1263970785.8400002</v>
      </c>
      <c r="H101" s="38">
        <f t="shared" si="33"/>
        <v>1185517474.2800002</v>
      </c>
    </row>
    <row r="102" spans="1:8" s="28" customFormat="1" x14ac:dyDescent="0.25">
      <c r="A102" s="33"/>
      <c r="B102" s="34" t="s">
        <v>18</v>
      </c>
      <c r="C102" s="35">
        <v>1437027860.9400001</v>
      </c>
      <c r="D102" s="36">
        <v>-126302757.98999977</v>
      </c>
      <c r="E102" s="37">
        <f t="shared" si="34"/>
        <v>1310725102.9500003</v>
      </c>
      <c r="F102" s="35">
        <v>1049225973.8199999</v>
      </c>
      <c r="G102" s="36">
        <v>1038336920.3899999</v>
      </c>
      <c r="H102" s="38">
        <f t="shared" si="33"/>
        <v>261499129.13000035</v>
      </c>
    </row>
    <row r="103" spans="1:8" s="28" customFormat="1" x14ac:dyDescent="0.25">
      <c r="A103" s="33"/>
      <c r="B103" s="34" t="s">
        <v>19</v>
      </c>
      <c r="C103" s="35">
        <v>2770190021.4500003</v>
      </c>
      <c r="D103" s="36">
        <v>256215806.5999999</v>
      </c>
      <c r="E103" s="37">
        <f t="shared" si="34"/>
        <v>3026405828.0500002</v>
      </c>
      <c r="F103" s="35">
        <v>2131748719.5399997</v>
      </c>
      <c r="G103" s="36">
        <v>2072679724.6799996</v>
      </c>
      <c r="H103" s="38">
        <f t="shared" si="33"/>
        <v>894657108.51000047</v>
      </c>
    </row>
    <row r="104" spans="1:8" s="28" customFormat="1" x14ac:dyDescent="0.25">
      <c r="A104" s="33"/>
      <c r="B104" s="34" t="s">
        <v>20</v>
      </c>
      <c r="C104" s="35"/>
      <c r="D104" s="36">
        <v>0</v>
      </c>
      <c r="E104" s="37">
        <f t="shared" si="34"/>
        <v>0</v>
      </c>
      <c r="F104" s="35"/>
      <c r="G104" s="36"/>
      <c r="H104" s="38">
        <f t="shared" si="33"/>
        <v>0</v>
      </c>
    </row>
    <row r="105" spans="1:8" s="28" customFormat="1" x14ac:dyDescent="0.25">
      <c r="A105" s="33"/>
      <c r="B105" s="34" t="s">
        <v>21</v>
      </c>
      <c r="C105" s="35">
        <v>838571012.90999985</v>
      </c>
      <c r="D105" s="36">
        <v>475155560.81999993</v>
      </c>
      <c r="E105" s="37">
        <f t="shared" si="34"/>
        <v>1313726573.7299998</v>
      </c>
      <c r="F105" s="35">
        <v>696857124.73999989</v>
      </c>
      <c r="G105" s="36">
        <v>696857124.73999989</v>
      </c>
      <c r="H105" s="38">
        <f t="shared" si="33"/>
        <v>616869448.98999989</v>
      </c>
    </row>
    <row r="106" spans="1:8" s="28" customFormat="1" ht="4.5" customHeight="1" x14ac:dyDescent="0.25">
      <c r="A106" s="33"/>
      <c r="B106" s="34"/>
      <c r="C106" s="37"/>
      <c r="D106" s="37">
        <v>0</v>
      </c>
      <c r="E106" s="37"/>
      <c r="F106" s="37"/>
      <c r="G106" s="37"/>
      <c r="H106" s="38"/>
    </row>
    <row r="107" spans="1:8" s="28" customFormat="1" x14ac:dyDescent="0.25">
      <c r="A107" s="80" t="s">
        <v>91</v>
      </c>
      <c r="B107" s="81"/>
      <c r="C107" s="31">
        <f t="shared" ref="C107:H107" si="35">SUM(C108:C117)</f>
        <v>112993384.36</v>
      </c>
      <c r="D107" s="31">
        <f t="shared" si="35"/>
        <v>80253410.819999993</v>
      </c>
      <c r="E107" s="31">
        <f t="shared" si="35"/>
        <v>193246795.17999995</v>
      </c>
      <c r="F107" s="31">
        <f t="shared" si="35"/>
        <v>46488063.370000005</v>
      </c>
      <c r="G107" s="31">
        <f t="shared" si="35"/>
        <v>44496203.230000012</v>
      </c>
      <c r="H107" s="32">
        <f t="shared" si="35"/>
        <v>146758731.80999997</v>
      </c>
    </row>
    <row r="108" spans="1:8" s="28" customFormat="1" x14ac:dyDescent="0.25">
      <c r="A108" s="82"/>
      <c r="B108" s="34" t="s">
        <v>23</v>
      </c>
      <c r="C108" s="35">
        <v>32318252</v>
      </c>
      <c r="D108" s="36">
        <v>46146346.519999996</v>
      </c>
      <c r="E108" s="37">
        <f>C108+D108</f>
        <v>78464598.519999996</v>
      </c>
      <c r="F108" s="35">
        <v>21623721.950000003</v>
      </c>
      <c r="G108" s="36">
        <v>21382748.550000008</v>
      </c>
      <c r="H108" s="38">
        <f t="shared" ref="H108:H117" si="36">E108-F108</f>
        <v>56840876.569999993</v>
      </c>
    </row>
    <row r="109" spans="1:8" s="28" customFormat="1" x14ac:dyDescent="0.25">
      <c r="A109" s="82"/>
      <c r="B109" s="34" t="s">
        <v>24</v>
      </c>
      <c r="C109" s="39"/>
      <c r="D109" s="39">
        <v>0</v>
      </c>
      <c r="E109" s="39"/>
      <c r="F109" s="39"/>
      <c r="G109" s="39"/>
      <c r="H109" s="40">
        <f t="shared" si="36"/>
        <v>0</v>
      </c>
    </row>
    <row r="110" spans="1:8" s="28" customFormat="1" x14ac:dyDescent="0.25">
      <c r="A110" s="33"/>
      <c r="B110" s="34" t="s">
        <v>25</v>
      </c>
      <c r="C110" s="35">
        <v>43478274</v>
      </c>
      <c r="D110" s="36">
        <v>-543556.73000000417</v>
      </c>
      <c r="E110" s="37">
        <f t="shared" ref="E110:E117" si="37">C110+D110</f>
        <v>42934717.269999996</v>
      </c>
      <c r="F110" s="35">
        <v>4484094.0199999996</v>
      </c>
      <c r="G110" s="36">
        <v>4449556.18</v>
      </c>
      <c r="H110" s="38">
        <f t="shared" si="36"/>
        <v>38450623.25</v>
      </c>
    </row>
    <row r="111" spans="1:8" s="28" customFormat="1" x14ac:dyDescent="0.25">
      <c r="A111" s="33"/>
      <c r="B111" s="34" t="s">
        <v>26</v>
      </c>
      <c r="C111" s="35"/>
      <c r="D111" s="36">
        <v>0</v>
      </c>
      <c r="E111" s="37">
        <f t="shared" si="37"/>
        <v>0</v>
      </c>
      <c r="F111" s="35"/>
      <c r="G111" s="36"/>
      <c r="H111" s="38">
        <f t="shared" si="36"/>
        <v>0</v>
      </c>
    </row>
    <row r="112" spans="1:8" s="28" customFormat="1" x14ac:dyDescent="0.25">
      <c r="A112" s="33"/>
      <c r="B112" s="34" t="s">
        <v>27</v>
      </c>
      <c r="C112" s="35">
        <v>1577442</v>
      </c>
      <c r="D112" s="36">
        <v>531261.29999999981</v>
      </c>
      <c r="E112" s="37">
        <f t="shared" si="37"/>
        <v>2108703.2999999998</v>
      </c>
      <c r="F112" s="35">
        <v>819263.57000000007</v>
      </c>
      <c r="G112" s="36">
        <v>583672.46</v>
      </c>
      <c r="H112" s="38">
        <f t="shared" si="36"/>
        <v>1289439.7299999997</v>
      </c>
    </row>
    <row r="113" spans="1:8" s="28" customFormat="1" x14ac:dyDescent="0.25">
      <c r="A113" s="33"/>
      <c r="B113" s="34" t="s">
        <v>28</v>
      </c>
      <c r="C113" s="35">
        <v>13644616.66</v>
      </c>
      <c r="D113" s="36">
        <v>17437108.219999995</v>
      </c>
      <c r="E113" s="37">
        <f t="shared" si="37"/>
        <v>31081724.879999995</v>
      </c>
      <c r="F113" s="35">
        <v>5508680.5700000003</v>
      </c>
      <c r="G113" s="36">
        <v>4364804.1700000009</v>
      </c>
      <c r="H113" s="38">
        <f t="shared" si="36"/>
        <v>25573044.309999995</v>
      </c>
    </row>
    <row r="114" spans="1:8" s="28" customFormat="1" x14ac:dyDescent="0.25">
      <c r="A114" s="33"/>
      <c r="B114" s="34" t="s">
        <v>29</v>
      </c>
      <c r="C114" s="35">
        <v>3392750.01</v>
      </c>
      <c r="D114" s="36">
        <v>7403799.1899999995</v>
      </c>
      <c r="E114" s="37">
        <f t="shared" si="37"/>
        <v>10796549.199999999</v>
      </c>
      <c r="F114" s="35">
        <v>5355837.34</v>
      </c>
      <c r="G114" s="36">
        <v>5091908.1900000004</v>
      </c>
      <c r="H114" s="38">
        <f t="shared" si="36"/>
        <v>5440711.8599999994</v>
      </c>
    </row>
    <row r="115" spans="1:8" s="28" customFormat="1" x14ac:dyDescent="0.25">
      <c r="A115" s="33"/>
      <c r="B115" s="34" t="s">
        <v>30</v>
      </c>
      <c r="C115" s="35">
        <v>9505860.8499999996</v>
      </c>
      <c r="D115" s="36">
        <v>-220577.16000000201</v>
      </c>
      <c r="E115" s="37">
        <f t="shared" si="37"/>
        <v>9285283.6899999976</v>
      </c>
      <c r="F115" s="35">
        <v>7374425.0300000003</v>
      </c>
      <c r="G115" s="36">
        <v>7370815.2400000002</v>
      </c>
      <c r="H115" s="38">
        <f t="shared" si="36"/>
        <v>1910858.6599999974</v>
      </c>
    </row>
    <row r="116" spans="1:8" s="28" customFormat="1" x14ac:dyDescent="0.25">
      <c r="A116" s="33"/>
      <c r="B116" s="34" t="s">
        <v>31</v>
      </c>
      <c r="C116" s="35">
        <v>6550228.8399999999</v>
      </c>
      <c r="D116" s="36">
        <v>4069774.4400000013</v>
      </c>
      <c r="E116" s="37">
        <f t="shared" si="37"/>
        <v>10620003.280000001</v>
      </c>
      <c r="F116" s="35">
        <v>596438.5</v>
      </c>
      <c r="G116" s="36">
        <v>596438.5</v>
      </c>
      <c r="H116" s="38">
        <f t="shared" si="36"/>
        <v>10023564.780000001</v>
      </c>
    </row>
    <row r="117" spans="1:8" s="28" customFormat="1" x14ac:dyDescent="0.25">
      <c r="A117" s="33"/>
      <c r="B117" s="34" t="s">
        <v>32</v>
      </c>
      <c r="C117" s="35">
        <v>2525960</v>
      </c>
      <c r="D117" s="36">
        <v>5429255.04</v>
      </c>
      <c r="E117" s="37">
        <f t="shared" si="37"/>
        <v>7955215.04</v>
      </c>
      <c r="F117" s="35">
        <v>725602.39000000013</v>
      </c>
      <c r="G117" s="36">
        <v>656259.94000000006</v>
      </c>
      <c r="H117" s="38">
        <f t="shared" si="36"/>
        <v>7229612.6500000004</v>
      </c>
    </row>
    <row r="118" spans="1:8" s="28" customFormat="1" ht="4.5" customHeight="1" x14ac:dyDescent="0.25">
      <c r="A118" s="33"/>
      <c r="B118" s="34"/>
      <c r="C118" s="37"/>
      <c r="D118" s="37"/>
      <c r="E118" s="37"/>
      <c r="F118" s="37"/>
      <c r="G118" s="37"/>
      <c r="H118" s="38"/>
    </row>
    <row r="119" spans="1:8" s="28" customFormat="1" x14ac:dyDescent="0.25">
      <c r="A119" s="80" t="s">
        <v>33</v>
      </c>
      <c r="B119" s="81"/>
      <c r="C119" s="31">
        <f t="shared" ref="C119:H119" si="38">SUM(C120:C129)</f>
        <v>497837656.69999999</v>
      </c>
      <c r="D119" s="31">
        <f t="shared" si="38"/>
        <v>377282425.82000005</v>
      </c>
      <c r="E119" s="31">
        <f t="shared" si="38"/>
        <v>875120082.51999998</v>
      </c>
      <c r="F119" s="31">
        <f t="shared" si="38"/>
        <v>468790921.83999997</v>
      </c>
      <c r="G119" s="31">
        <f t="shared" si="38"/>
        <v>462849997.87999994</v>
      </c>
      <c r="H119" s="32">
        <f t="shared" si="38"/>
        <v>406329160.68000001</v>
      </c>
    </row>
    <row r="120" spans="1:8" s="28" customFormat="1" x14ac:dyDescent="0.25">
      <c r="A120" s="33"/>
      <c r="B120" s="34" t="s">
        <v>34</v>
      </c>
      <c r="C120" s="35">
        <v>363227150</v>
      </c>
      <c r="D120" s="36">
        <v>30050310.850000024</v>
      </c>
      <c r="E120" s="37">
        <f>C120+D120</f>
        <v>393277460.85000002</v>
      </c>
      <c r="F120" s="35">
        <v>225045230.39999998</v>
      </c>
      <c r="G120" s="36">
        <v>224089998.22999999</v>
      </c>
      <c r="H120" s="38">
        <f t="shared" ref="H120:H129" si="39">E120-F120</f>
        <v>168232230.45000005</v>
      </c>
    </row>
    <row r="121" spans="1:8" s="28" customFormat="1" x14ac:dyDescent="0.25">
      <c r="A121" s="33"/>
      <c r="B121" s="34" t="s">
        <v>35</v>
      </c>
      <c r="C121" s="35">
        <v>11928875</v>
      </c>
      <c r="D121" s="36">
        <v>26109282.600000001</v>
      </c>
      <c r="E121" s="37">
        <f t="shared" ref="E121:E129" si="40">C121+D121</f>
        <v>38038157.600000001</v>
      </c>
      <c r="F121" s="35">
        <v>25440983.560000002</v>
      </c>
      <c r="G121" s="36">
        <v>23178886.729999997</v>
      </c>
      <c r="H121" s="38">
        <f t="shared" si="39"/>
        <v>12597174.039999999</v>
      </c>
    </row>
    <row r="122" spans="1:8" s="28" customFormat="1" x14ac:dyDescent="0.25">
      <c r="A122" s="33"/>
      <c r="B122" s="34" t="s">
        <v>36</v>
      </c>
      <c r="C122" s="35">
        <v>26788399.180000003</v>
      </c>
      <c r="D122" s="36">
        <v>103690841.61</v>
      </c>
      <c r="E122" s="37">
        <f t="shared" si="40"/>
        <v>130479240.79000001</v>
      </c>
      <c r="F122" s="35">
        <v>36961653.07</v>
      </c>
      <c r="G122" s="36">
        <v>34864085.550000004</v>
      </c>
      <c r="H122" s="38">
        <f t="shared" si="39"/>
        <v>93517587.719999999</v>
      </c>
    </row>
    <row r="123" spans="1:8" s="28" customFormat="1" x14ac:dyDescent="0.25">
      <c r="A123" s="33"/>
      <c r="B123" s="34" t="s">
        <v>37</v>
      </c>
      <c r="C123" s="35">
        <v>1610000</v>
      </c>
      <c r="D123" s="36">
        <v>3604391.7300000004</v>
      </c>
      <c r="E123" s="37">
        <f t="shared" si="40"/>
        <v>5214391.7300000004</v>
      </c>
      <c r="F123" s="35">
        <v>1457070.0899999999</v>
      </c>
      <c r="G123" s="36">
        <v>1457070.0899999999</v>
      </c>
      <c r="H123" s="38">
        <f t="shared" si="39"/>
        <v>3757321.6400000006</v>
      </c>
    </row>
    <row r="124" spans="1:8" s="28" customFormat="1" x14ac:dyDescent="0.25">
      <c r="A124" s="82"/>
      <c r="B124" s="34" t="s">
        <v>38</v>
      </c>
      <c r="C124" s="35">
        <v>51575904.519999996</v>
      </c>
      <c r="D124" s="36">
        <v>207526254.06999999</v>
      </c>
      <c r="E124" s="37">
        <f t="shared" si="40"/>
        <v>259102158.58999997</v>
      </c>
      <c r="F124" s="35">
        <v>168316882.71000001</v>
      </c>
      <c r="G124" s="36">
        <v>168134057.86000001</v>
      </c>
      <c r="H124" s="38">
        <f t="shared" si="39"/>
        <v>90785275.879999965</v>
      </c>
    </row>
    <row r="125" spans="1:8" s="28" customFormat="1" x14ac:dyDescent="0.25">
      <c r="A125" s="82"/>
      <c r="B125" s="34" t="s">
        <v>39</v>
      </c>
      <c r="C125" s="39"/>
      <c r="D125" s="39">
        <v>0</v>
      </c>
      <c r="E125" s="39"/>
      <c r="F125" s="39"/>
      <c r="G125" s="39"/>
      <c r="H125" s="40">
        <f t="shared" si="39"/>
        <v>0</v>
      </c>
    </row>
    <row r="126" spans="1:8" s="28" customFormat="1" ht="14.25" customHeight="1" x14ac:dyDescent="0.25">
      <c r="A126" s="33"/>
      <c r="B126" s="34" t="s">
        <v>40</v>
      </c>
      <c r="C126" s="35">
        <v>318300</v>
      </c>
      <c r="D126" s="36">
        <v>1812000</v>
      </c>
      <c r="E126" s="37">
        <f t="shared" si="40"/>
        <v>2130300</v>
      </c>
      <c r="F126" s="35">
        <v>14999.96</v>
      </c>
      <c r="G126" s="36">
        <v>14999.96</v>
      </c>
      <c r="H126" s="38">
        <f t="shared" si="39"/>
        <v>2115300.04</v>
      </c>
    </row>
    <row r="127" spans="1:8" s="28" customFormat="1" x14ac:dyDescent="0.25">
      <c r="A127" s="33"/>
      <c r="B127" s="34" t="s">
        <v>41</v>
      </c>
      <c r="C127" s="35">
        <v>16250940</v>
      </c>
      <c r="D127" s="36">
        <v>12723576.719999999</v>
      </c>
      <c r="E127" s="37">
        <f t="shared" si="40"/>
        <v>28974516.719999999</v>
      </c>
      <c r="F127" s="35">
        <v>7103168.910000002</v>
      </c>
      <c r="G127" s="36">
        <v>6756467.3900000015</v>
      </c>
      <c r="H127" s="38">
        <f t="shared" si="39"/>
        <v>21871347.809999995</v>
      </c>
    </row>
    <row r="128" spans="1:8" s="28" customFormat="1" x14ac:dyDescent="0.25">
      <c r="A128" s="33"/>
      <c r="B128" s="34" t="s">
        <v>42</v>
      </c>
      <c r="C128" s="35">
        <v>20138088</v>
      </c>
      <c r="D128" s="36">
        <v>-8389016.129999999</v>
      </c>
      <c r="E128" s="37">
        <f t="shared" si="40"/>
        <v>11749071.870000001</v>
      </c>
      <c r="F128" s="35">
        <v>1909310.66</v>
      </c>
      <c r="G128" s="36">
        <v>1857309.5799999998</v>
      </c>
      <c r="H128" s="38">
        <f t="shared" si="39"/>
        <v>9839761.2100000009</v>
      </c>
    </row>
    <row r="129" spans="1:8" s="28" customFormat="1" x14ac:dyDescent="0.25">
      <c r="A129" s="33"/>
      <c r="B129" s="34" t="s">
        <v>43</v>
      </c>
      <c r="C129" s="35">
        <v>6000000</v>
      </c>
      <c r="D129" s="36">
        <v>154784.36999999918</v>
      </c>
      <c r="E129" s="37">
        <f t="shared" si="40"/>
        <v>6154784.3699999992</v>
      </c>
      <c r="F129" s="35">
        <v>2541622.48</v>
      </c>
      <c r="G129" s="36">
        <v>2497122.4900000002</v>
      </c>
      <c r="H129" s="38">
        <f t="shared" si="39"/>
        <v>3613161.8899999992</v>
      </c>
    </row>
    <row r="130" spans="1:8" s="28" customFormat="1" ht="4.5" customHeight="1" x14ac:dyDescent="0.25">
      <c r="A130" s="33"/>
      <c r="B130" s="34"/>
      <c r="C130" s="37"/>
      <c r="D130" s="37"/>
      <c r="E130" s="37"/>
      <c r="F130" s="37"/>
      <c r="G130" s="37"/>
      <c r="H130" s="56"/>
    </row>
    <row r="131" spans="1:8" s="55" customFormat="1" x14ac:dyDescent="0.25">
      <c r="A131" s="80" t="s">
        <v>92</v>
      </c>
      <c r="B131" s="81"/>
      <c r="C131" s="31">
        <f t="shared" ref="C131:H131" si="41">SUM(C132:C140)</f>
        <v>7339603842.9499989</v>
      </c>
      <c r="D131" s="31">
        <f t="shared" si="41"/>
        <v>2056441679.190002</v>
      </c>
      <c r="E131" s="31">
        <f t="shared" si="41"/>
        <v>9396045522.1400013</v>
      </c>
      <c r="F131" s="31">
        <f t="shared" si="41"/>
        <v>6845205274.1400023</v>
      </c>
      <c r="G131" s="31">
        <f t="shared" si="41"/>
        <v>6842751109.1400023</v>
      </c>
      <c r="H131" s="32">
        <f t="shared" si="41"/>
        <v>2550840247.9999981</v>
      </c>
    </row>
    <row r="132" spans="1:8" s="28" customFormat="1" x14ac:dyDescent="0.25">
      <c r="A132" s="33"/>
      <c r="B132" s="34" t="s">
        <v>45</v>
      </c>
      <c r="C132" s="35">
        <v>7334302000.999999</v>
      </c>
      <c r="D132" s="36">
        <v>1745350092.5400019</v>
      </c>
      <c r="E132" s="37">
        <f>C132+D132</f>
        <v>9079652093.5400009</v>
      </c>
      <c r="F132" s="35">
        <v>6615916719.6600027</v>
      </c>
      <c r="G132" s="35">
        <v>6615916719.6600027</v>
      </c>
      <c r="H132" s="38">
        <f t="shared" ref="H132:H140" si="42">E132-F132</f>
        <v>2463735373.8799982</v>
      </c>
    </row>
    <row r="133" spans="1:8" s="28" customFormat="1" x14ac:dyDescent="0.25">
      <c r="A133" s="33"/>
      <c r="B133" s="34" t="s">
        <v>46</v>
      </c>
      <c r="C133" s="35"/>
      <c r="D133" s="36">
        <v>0</v>
      </c>
      <c r="E133" s="37">
        <f t="shared" ref="E133:E140" si="43">C133+D133</f>
        <v>0</v>
      </c>
      <c r="F133" s="36"/>
      <c r="G133" s="35"/>
      <c r="H133" s="38">
        <f t="shared" si="42"/>
        <v>0</v>
      </c>
    </row>
    <row r="134" spans="1:8" s="28" customFormat="1" x14ac:dyDescent="0.25">
      <c r="A134" s="33"/>
      <c r="B134" s="34" t="s">
        <v>47</v>
      </c>
      <c r="C134" s="35">
        <v>0</v>
      </c>
      <c r="D134" s="36">
        <v>258272417.98999995</v>
      </c>
      <c r="E134" s="37">
        <f t="shared" si="43"/>
        <v>258272417.98999995</v>
      </c>
      <c r="F134" s="36">
        <v>196602688.69999996</v>
      </c>
      <c r="G134" s="35">
        <v>196602688.69999996</v>
      </c>
      <c r="H134" s="38">
        <f t="shared" si="42"/>
        <v>61669729.289999992</v>
      </c>
    </row>
    <row r="135" spans="1:8" s="28" customFormat="1" x14ac:dyDescent="0.25">
      <c r="A135" s="33"/>
      <c r="B135" s="34" t="s">
        <v>48</v>
      </c>
      <c r="C135" s="35">
        <v>5301841.95</v>
      </c>
      <c r="D135" s="36">
        <v>52819168.659999996</v>
      </c>
      <c r="E135" s="37">
        <f t="shared" si="43"/>
        <v>58121010.609999999</v>
      </c>
      <c r="F135" s="36">
        <v>32685865.780000001</v>
      </c>
      <c r="G135" s="35">
        <v>30231700.780000001</v>
      </c>
      <c r="H135" s="38">
        <f t="shared" si="42"/>
        <v>25435144.829999998</v>
      </c>
    </row>
    <row r="136" spans="1:8" s="28" customFormat="1" ht="14.25" customHeight="1" x14ac:dyDescent="0.25">
      <c r="A136" s="33"/>
      <c r="B136" s="34" t="s">
        <v>49</v>
      </c>
      <c r="C136" s="35"/>
      <c r="D136" s="36">
        <v>0</v>
      </c>
      <c r="E136" s="37">
        <f t="shared" si="43"/>
        <v>0</v>
      </c>
      <c r="F136" s="35"/>
      <c r="G136" s="35"/>
      <c r="H136" s="38">
        <f t="shared" si="42"/>
        <v>0</v>
      </c>
    </row>
    <row r="137" spans="1:8" s="55" customFormat="1" x14ac:dyDescent="0.25">
      <c r="A137" s="33"/>
      <c r="B137" s="34" t="s">
        <v>50</v>
      </c>
      <c r="C137" s="35"/>
      <c r="D137" s="53">
        <v>0</v>
      </c>
      <c r="E137" s="37">
        <f t="shared" si="43"/>
        <v>0</v>
      </c>
      <c r="F137" s="35"/>
      <c r="G137" s="35"/>
      <c r="H137" s="38">
        <f t="shared" si="42"/>
        <v>0</v>
      </c>
    </row>
    <row r="138" spans="1:8" s="28" customFormat="1" x14ac:dyDescent="0.25">
      <c r="A138" s="33"/>
      <c r="B138" s="59" t="s">
        <v>51</v>
      </c>
      <c r="C138" s="35"/>
      <c r="D138" s="35">
        <v>0</v>
      </c>
      <c r="E138" s="37">
        <f t="shared" si="43"/>
        <v>0</v>
      </c>
      <c r="F138" s="35"/>
      <c r="G138" s="35"/>
      <c r="H138" s="38">
        <f t="shared" si="42"/>
        <v>0</v>
      </c>
    </row>
    <row r="139" spans="1:8" s="28" customFormat="1" x14ac:dyDescent="0.25">
      <c r="A139" s="33"/>
      <c r="B139" s="59" t="s">
        <v>52</v>
      </c>
      <c r="C139" s="35"/>
      <c r="D139" s="35">
        <v>0</v>
      </c>
      <c r="E139" s="37">
        <f t="shared" si="43"/>
        <v>0</v>
      </c>
      <c r="F139" s="35"/>
      <c r="G139" s="35"/>
      <c r="H139" s="38">
        <f t="shared" si="42"/>
        <v>0</v>
      </c>
    </row>
    <row r="140" spans="1:8" s="28" customFormat="1" x14ac:dyDescent="0.25">
      <c r="A140" s="41"/>
      <c r="B140" s="60" t="s">
        <v>53</v>
      </c>
      <c r="C140" s="43"/>
      <c r="D140" s="43">
        <v>0</v>
      </c>
      <c r="E140" s="45">
        <f t="shared" si="43"/>
        <v>0</v>
      </c>
      <c r="F140" s="43"/>
      <c r="G140" s="43"/>
      <c r="H140" s="46">
        <f t="shared" si="42"/>
        <v>0</v>
      </c>
    </row>
    <row r="141" spans="1:8" s="28" customFormat="1" x14ac:dyDescent="0.25">
      <c r="A141" s="80" t="s">
        <v>54</v>
      </c>
      <c r="B141" s="81"/>
      <c r="C141" s="31">
        <f t="shared" ref="C141:H141" si="44">SUM(C142:C150)</f>
        <v>169017562</v>
      </c>
      <c r="D141" s="31">
        <f t="shared" si="44"/>
        <v>173729555.41000003</v>
      </c>
      <c r="E141" s="31">
        <f t="shared" si="44"/>
        <v>342747117.41000003</v>
      </c>
      <c r="F141" s="31">
        <f t="shared" si="44"/>
        <v>40620885.460000001</v>
      </c>
      <c r="G141" s="31">
        <f t="shared" si="44"/>
        <v>40513991.059999995</v>
      </c>
      <c r="H141" s="32">
        <f t="shared" si="44"/>
        <v>302126231.94999999</v>
      </c>
    </row>
    <row r="142" spans="1:8" s="28" customFormat="1" x14ac:dyDescent="0.25">
      <c r="A142" s="33"/>
      <c r="B142" s="34" t="s">
        <v>55</v>
      </c>
      <c r="C142" s="35">
        <v>5576717.96</v>
      </c>
      <c r="D142" s="35">
        <v>80423198.030000001</v>
      </c>
      <c r="E142" s="37">
        <f>C142+D142</f>
        <v>85999915.989999995</v>
      </c>
      <c r="F142" s="35">
        <v>6644905.2800000003</v>
      </c>
      <c r="G142" s="36">
        <v>6630010.8799999999</v>
      </c>
      <c r="H142" s="38">
        <f t="shared" ref="H142:H150" si="45">E142-F142</f>
        <v>79355010.709999993</v>
      </c>
    </row>
    <row r="143" spans="1:8" s="28" customFormat="1" x14ac:dyDescent="0.25">
      <c r="A143" s="33"/>
      <c r="B143" s="34" t="s">
        <v>56</v>
      </c>
      <c r="C143" s="35">
        <v>532890.11</v>
      </c>
      <c r="D143" s="35">
        <v>2859934.6500000008</v>
      </c>
      <c r="E143" s="37">
        <f t="shared" ref="E143:E155" si="46">C143+D143</f>
        <v>3392824.7600000007</v>
      </c>
      <c r="F143" s="35">
        <v>265569.24</v>
      </c>
      <c r="G143" s="36">
        <v>265569.24</v>
      </c>
      <c r="H143" s="38">
        <f t="shared" si="45"/>
        <v>3127255.5200000005</v>
      </c>
    </row>
    <row r="144" spans="1:8" s="28" customFormat="1" x14ac:dyDescent="0.25">
      <c r="A144" s="33"/>
      <c r="B144" s="34" t="s">
        <v>57</v>
      </c>
      <c r="C144" s="35">
        <v>468916.02</v>
      </c>
      <c r="D144" s="35">
        <v>7468857.5099999998</v>
      </c>
      <c r="E144" s="37">
        <f t="shared" si="46"/>
        <v>7937773.5299999993</v>
      </c>
      <c r="F144" s="35">
        <v>426300</v>
      </c>
      <c r="G144" s="36">
        <v>426300</v>
      </c>
      <c r="H144" s="38">
        <f t="shared" si="45"/>
        <v>7511473.5299999993</v>
      </c>
    </row>
    <row r="145" spans="1:8" s="28" customFormat="1" x14ac:dyDescent="0.25">
      <c r="A145" s="33"/>
      <c r="B145" s="34" t="s">
        <v>58</v>
      </c>
      <c r="C145" s="35">
        <v>115861061.81</v>
      </c>
      <c r="D145" s="35">
        <v>59489023.719999999</v>
      </c>
      <c r="E145" s="37">
        <f t="shared" si="46"/>
        <v>175350085.53</v>
      </c>
      <c r="F145" s="35">
        <v>15441802.73</v>
      </c>
      <c r="G145" s="36">
        <v>15441802.73</v>
      </c>
      <c r="H145" s="38">
        <f t="shared" si="45"/>
        <v>159908282.80000001</v>
      </c>
    </row>
    <row r="146" spans="1:8" s="28" customFormat="1" x14ac:dyDescent="0.25">
      <c r="A146" s="33"/>
      <c r="B146" s="34" t="s">
        <v>59</v>
      </c>
      <c r="C146" s="35">
        <v>0</v>
      </c>
      <c r="D146" s="35">
        <v>18920967.759999998</v>
      </c>
      <c r="E146" s="37">
        <f t="shared" si="46"/>
        <v>18920967.759999998</v>
      </c>
      <c r="F146" s="35">
        <v>14355804.98</v>
      </c>
      <c r="G146" s="36">
        <v>14355804.98</v>
      </c>
      <c r="H146" s="38">
        <f t="shared" si="45"/>
        <v>4565162.7799999975</v>
      </c>
    </row>
    <row r="147" spans="1:8" s="28" customFormat="1" x14ac:dyDescent="0.25">
      <c r="A147" s="33"/>
      <c r="B147" s="34" t="s">
        <v>60</v>
      </c>
      <c r="C147" s="35">
        <v>40112221.559999995</v>
      </c>
      <c r="D147" s="35">
        <v>1723039.4300000072</v>
      </c>
      <c r="E147" s="37">
        <f t="shared" si="46"/>
        <v>41835260.990000002</v>
      </c>
      <c r="F147" s="35">
        <v>2870973.4699999997</v>
      </c>
      <c r="G147" s="36">
        <v>2778973.4699999997</v>
      </c>
      <c r="H147" s="38">
        <f t="shared" si="45"/>
        <v>38964287.520000003</v>
      </c>
    </row>
    <row r="148" spans="1:8" s="28" customFormat="1" x14ac:dyDescent="0.25">
      <c r="A148" s="33"/>
      <c r="B148" s="34" t="s">
        <v>61</v>
      </c>
      <c r="C148" s="35"/>
      <c r="D148" s="35">
        <v>0</v>
      </c>
      <c r="E148" s="37">
        <f t="shared" si="46"/>
        <v>0</v>
      </c>
      <c r="F148" s="35"/>
      <c r="G148" s="36"/>
      <c r="H148" s="38">
        <f t="shared" si="45"/>
        <v>0</v>
      </c>
    </row>
    <row r="149" spans="1:8" s="28" customFormat="1" ht="14.25" customHeight="1" x14ac:dyDescent="0.25">
      <c r="A149" s="33"/>
      <c r="B149" s="34" t="s">
        <v>62</v>
      </c>
      <c r="C149" s="35"/>
      <c r="D149" s="35">
        <v>0</v>
      </c>
      <c r="E149" s="37">
        <f t="shared" si="46"/>
        <v>0</v>
      </c>
      <c r="F149" s="35"/>
      <c r="G149" s="36"/>
      <c r="H149" s="38">
        <f t="shared" si="45"/>
        <v>0</v>
      </c>
    </row>
    <row r="150" spans="1:8" s="28" customFormat="1" x14ac:dyDescent="0.25">
      <c r="A150" s="33"/>
      <c r="B150" s="34" t="s">
        <v>63</v>
      </c>
      <c r="C150" s="35">
        <v>6465754.540000001</v>
      </c>
      <c r="D150" s="35">
        <v>2844534.3100000005</v>
      </c>
      <c r="E150" s="37">
        <f t="shared" si="46"/>
        <v>9310288.8500000015</v>
      </c>
      <c r="F150" s="35">
        <v>615529.76</v>
      </c>
      <c r="G150" s="36">
        <v>615529.76</v>
      </c>
      <c r="H150" s="38">
        <f t="shared" si="45"/>
        <v>8694759.0900000017</v>
      </c>
    </row>
    <row r="151" spans="1:8" s="28" customFormat="1" ht="6" customHeight="1" x14ac:dyDescent="0.25">
      <c r="A151" s="33"/>
      <c r="B151" s="34"/>
      <c r="C151" s="37"/>
      <c r="D151" s="37"/>
      <c r="E151" s="37"/>
      <c r="F151" s="37"/>
      <c r="G151" s="37"/>
      <c r="H151" s="38"/>
    </row>
    <row r="152" spans="1:8" s="28" customFormat="1" x14ac:dyDescent="0.25">
      <c r="A152" s="80" t="s">
        <v>93</v>
      </c>
      <c r="B152" s="81"/>
      <c r="C152" s="31">
        <f t="shared" ref="C152:H152" si="47">SUM(C153:C155)</f>
        <v>3061095227.4899998</v>
      </c>
      <c r="D152" s="31">
        <f t="shared" si="47"/>
        <v>359218027.06000018</v>
      </c>
      <c r="E152" s="31">
        <f t="shared" si="46"/>
        <v>3420313254.5500002</v>
      </c>
      <c r="F152" s="31">
        <f t="shared" si="47"/>
        <v>731436559.96999991</v>
      </c>
      <c r="G152" s="31">
        <f t="shared" si="47"/>
        <v>711035806.3499999</v>
      </c>
      <c r="H152" s="32">
        <f t="shared" si="47"/>
        <v>2688876694.5800004</v>
      </c>
    </row>
    <row r="153" spans="1:8" s="28" customFormat="1" x14ac:dyDescent="0.25">
      <c r="A153" s="33"/>
      <c r="B153" s="34" t="s">
        <v>65</v>
      </c>
      <c r="C153" s="35">
        <v>2634874900.4299998</v>
      </c>
      <c r="D153" s="36">
        <v>40541402.510000229</v>
      </c>
      <c r="E153" s="37">
        <f t="shared" si="46"/>
        <v>2675416302.9400001</v>
      </c>
      <c r="F153" s="35">
        <v>625707074.0999999</v>
      </c>
      <c r="G153" s="36">
        <v>608923923.38999987</v>
      </c>
      <c r="H153" s="38">
        <f t="shared" ref="H153:H155" si="48">E153-F153</f>
        <v>2049709228.8400002</v>
      </c>
    </row>
    <row r="154" spans="1:8" s="28" customFormat="1" x14ac:dyDescent="0.25">
      <c r="A154" s="33"/>
      <c r="B154" s="34" t="s">
        <v>66</v>
      </c>
      <c r="C154" s="35">
        <v>336250828.63</v>
      </c>
      <c r="D154" s="36">
        <v>264479603.90999997</v>
      </c>
      <c r="E154" s="37">
        <f t="shared" si="46"/>
        <v>600730432.53999996</v>
      </c>
      <c r="F154" s="35">
        <v>84816450.329999998</v>
      </c>
      <c r="G154" s="36">
        <v>81240717.090000004</v>
      </c>
      <c r="H154" s="38">
        <f t="shared" si="48"/>
        <v>515913982.20999998</v>
      </c>
    </row>
    <row r="155" spans="1:8" s="28" customFormat="1" x14ac:dyDescent="0.25">
      <c r="A155" s="33"/>
      <c r="B155" s="34" t="s">
        <v>67</v>
      </c>
      <c r="C155" s="35">
        <v>89969498.430000007</v>
      </c>
      <c r="D155" s="36">
        <v>54197020.639999986</v>
      </c>
      <c r="E155" s="37">
        <f t="shared" si="46"/>
        <v>144166519.06999999</v>
      </c>
      <c r="F155" s="35">
        <v>20913035.540000003</v>
      </c>
      <c r="G155" s="36">
        <v>20871165.870000001</v>
      </c>
      <c r="H155" s="38">
        <f t="shared" si="48"/>
        <v>123253483.52999999</v>
      </c>
    </row>
    <row r="156" spans="1:8" s="28" customFormat="1" ht="5.25" customHeight="1" x14ac:dyDescent="0.25">
      <c r="A156" s="33"/>
      <c r="B156" s="34"/>
      <c r="C156" s="37"/>
      <c r="D156" s="37"/>
      <c r="E156" s="37"/>
      <c r="F156" s="37"/>
      <c r="G156" s="37"/>
      <c r="H156" s="38"/>
    </row>
    <row r="157" spans="1:8" s="28" customFormat="1" ht="14.25" customHeight="1" x14ac:dyDescent="0.25">
      <c r="A157" s="80" t="s">
        <v>94</v>
      </c>
      <c r="B157" s="81"/>
      <c r="C157" s="31">
        <f t="shared" ref="C157:H157" si="49">SUM(C158+C159+C160+C161+C162+C164+C165)</f>
        <v>0</v>
      </c>
      <c r="D157" s="31">
        <f t="shared" si="49"/>
        <v>46792983</v>
      </c>
      <c r="E157" s="31">
        <f t="shared" si="49"/>
        <v>46792983</v>
      </c>
      <c r="F157" s="31">
        <f t="shared" si="49"/>
        <v>46792983</v>
      </c>
      <c r="G157" s="31">
        <f t="shared" si="49"/>
        <v>46792983</v>
      </c>
      <c r="H157" s="31">
        <f t="shared" si="49"/>
        <v>0</v>
      </c>
    </row>
    <row r="158" spans="1:8" s="28" customFormat="1" x14ac:dyDescent="0.25">
      <c r="A158" s="33"/>
      <c r="B158" s="34" t="s">
        <v>69</v>
      </c>
      <c r="C158" s="35"/>
      <c r="D158" s="35">
        <v>0</v>
      </c>
      <c r="E158" s="37">
        <f>C158+D158</f>
        <v>0</v>
      </c>
      <c r="F158" s="35"/>
      <c r="G158" s="35"/>
      <c r="H158" s="38">
        <f t="shared" ref="H158:H165" si="50">E158-F158</f>
        <v>0</v>
      </c>
    </row>
    <row r="159" spans="1:8" s="28" customFormat="1" x14ac:dyDescent="0.25">
      <c r="A159" s="33"/>
      <c r="B159" s="34" t="s">
        <v>70</v>
      </c>
      <c r="C159" s="35"/>
      <c r="D159" s="36">
        <v>0</v>
      </c>
      <c r="E159" s="37">
        <f t="shared" ref="E159:E165" si="51">C159+D159</f>
        <v>0</v>
      </c>
      <c r="F159" s="35"/>
      <c r="G159" s="35"/>
      <c r="H159" s="38">
        <f t="shared" si="50"/>
        <v>0</v>
      </c>
    </row>
    <row r="160" spans="1:8" s="28" customFormat="1" x14ac:dyDescent="0.25">
      <c r="A160" s="33"/>
      <c r="B160" s="34" t="s">
        <v>71</v>
      </c>
      <c r="C160" s="35"/>
      <c r="D160" s="35">
        <v>0</v>
      </c>
      <c r="E160" s="37">
        <f t="shared" si="51"/>
        <v>0</v>
      </c>
      <c r="F160" s="35"/>
      <c r="G160" s="35"/>
      <c r="H160" s="38">
        <f t="shared" si="50"/>
        <v>0</v>
      </c>
    </row>
    <row r="161" spans="1:9" s="28" customFormat="1" x14ac:dyDescent="0.25">
      <c r="A161" s="33"/>
      <c r="B161" s="34" t="s">
        <v>72</v>
      </c>
      <c r="C161" s="35"/>
      <c r="D161" s="35">
        <v>0</v>
      </c>
      <c r="E161" s="37">
        <f t="shared" si="51"/>
        <v>0</v>
      </c>
      <c r="F161" s="35"/>
      <c r="G161" s="35"/>
      <c r="H161" s="38">
        <f t="shared" si="50"/>
        <v>0</v>
      </c>
    </row>
    <row r="162" spans="1:9" s="28" customFormat="1" x14ac:dyDescent="0.25">
      <c r="A162" s="33"/>
      <c r="B162" s="34" t="s">
        <v>95</v>
      </c>
      <c r="C162" s="35">
        <v>0</v>
      </c>
      <c r="D162" s="35">
        <v>46792983</v>
      </c>
      <c r="E162" s="37">
        <f t="shared" si="51"/>
        <v>46792983</v>
      </c>
      <c r="F162" s="35">
        <v>46792983</v>
      </c>
      <c r="G162" s="35">
        <v>46792983</v>
      </c>
      <c r="H162" s="38">
        <f t="shared" si="50"/>
        <v>0</v>
      </c>
    </row>
    <row r="163" spans="1:9" s="28" customFormat="1" x14ac:dyDescent="0.25">
      <c r="A163" s="33"/>
      <c r="B163" s="34" t="s">
        <v>96</v>
      </c>
      <c r="C163" s="35"/>
      <c r="D163" s="35">
        <v>0</v>
      </c>
      <c r="E163" s="37">
        <f t="shared" si="51"/>
        <v>0</v>
      </c>
      <c r="F163" s="35"/>
      <c r="G163" s="35"/>
      <c r="H163" s="38">
        <f t="shared" si="50"/>
        <v>0</v>
      </c>
    </row>
    <row r="164" spans="1:9" s="28" customFormat="1" x14ac:dyDescent="0.25">
      <c r="A164" s="33"/>
      <c r="B164" s="34" t="s">
        <v>75</v>
      </c>
      <c r="C164" s="35"/>
      <c r="D164" s="35">
        <v>0</v>
      </c>
      <c r="E164" s="37">
        <f t="shared" si="51"/>
        <v>0</v>
      </c>
      <c r="F164" s="35"/>
      <c r="G164" s="35"/>
      <c r="H164" s="38">
        <f t="shared" si="50"/>
        <v>0</v>
      </c>
    </row>
    <row r="165" spans="1:9" s="28" customFormat="1" x14ac:dyDescent="0.25">
      <c r="A165" s="33"/>
      <c r="B165" s="34" t="s">
        <v>76</v>
      </c>
      <c r="C165" s="35"/>
      <c r="D165" s="35">
        <v>0</v>
      </c>
      <c r="E165" s="37">
        <f t="shared" si="51"/>
        <v>0</v>
      </c>
      <c r="F165" s="35"/>
      <c r="G165" s="35"/>
      <c r="H165" s="38">
        <f t="shared" si="50"/>
        <v>0</v>
      </c>
    </row>
    <row r="166" spans="1:9" s="28" customFormat="1" ht="4.5" customHeight="1" x14ac:dyDescent="0.25">
      <c r="A166" s="33"/>
      <c r="B166" s="34"/>
      <c r="C166" s="37"/>
      <c r="D166" s="37"/>
      <c r="E166" s="37"/>
      <c r="F166" s="37"/>
      <c r="G166" s="37"/>
      <c r="H166" s="38"/>
    </row>
    <row r="167" spans="1:9" s="28" customFormat="1" x14ac:dyDescent="0.25">
      <c r="A167" s="80" t="s">
        <v>77</v>
      </c>
      <c r="B167" s="81"/>
      <c r="C167" s="31">
        <f t="shared" ref="C167:H167" si="52">SUM(C168:C170)</f>
        <v>4906493741.5100002</v>
      </c>
      <c r="D167" s="31">
        <f t="shared" ref="D167:G167" si="53">SUM(D168:D170)</f>
        <v>349899698.31999958</v>
      </c>
      <c r="E167" s="31">
        <f t="shared" si="53"/>
        <v>5256393439.8299999</v>
      </c>
      <c r="F167" s="31">
        <f t="shared" si="53"/>
        <v>4187601071.0800004</v>
      </c>
      <c r="G167" s="31">
        <f t="shared" si="53"/>
        <v>4187601071.0800004</v>
      </c>
      <c r="H167" s="32">
        <f t="shared" si="52"/>
        <v>1068792368.7499995</v>
      </c>
    </row>
    <row r="168" spans="1:9" s="28" customFormat="1" x14ac:dyDescent="0.25">
      <c r="A168" s="33"/>
      <c r="B168" s="34" t="s">
        <v>78</v>
      </c>
      <c r="C168" s="35"/>
      <c r="D168" s="35">
        <v>0</v>
      </c>
      <c r="E168" s="37">
        <f>C168+D168</f>
        <v>0</v>
      </c>
      <c r="F168" s="35"/>
      <c r="G168" s="35"/>
      <c r="H168" s="38">
        <f t="shared" ref="H168:H170" si="54">E168-F168</f>
        <v>0</v>
      </c>
    </row>
    <row r="169" spans="1:9" s="28" customFormat="1" x14ac:dyDescent="0.25">
      <c r="A169" s="33"/>
      <c r="B169" s="34" t="s">
        <v>79</v>
      </c>
      <c r="C169" s="35">
        <v>4906493741.5100002</v>
      </c>
      <c r="D169" s="36">
        <v>38228104.43999958</v>
      </c>
      <c r="E169" s="37">
        <f t="shared" ref="E169:E170" si="55">C169+D169</f>
        <v>4944721845.9499998</v>
      </c>
      <c r="F169" s="35">
        <v>3875930624.2600002</v>
      </c>
      <c r="G169" s="36">
        <v>3875930624.2600002</v>
      </c>
      <c r="H169" s="38">
        <f t="shared" si="54"/>
        <v>1068791221.6899996</v>
      </c>
    </row>
    <row r="170" spans="1:9" s="28" customFormat="1" x14ac:dyDescent="0.25">
      <c r="A170" s="33"/>
      <c r="B170" s="34" t="s">
        <v>80</v>
      </c>
      <c r="C170" s="35">
        <v>0</v>
      </c>
      <c r="D170" s="36">
        <v>311671593.88</v>
      </c>
      <c r="E170" s="37">
        <f t="shared" si="55"/>
        <v>311671593.88</v>
      </c>
      <c r="F170" s="35">
        <v>311670446.82000005</v>
      </c>
      <c r="G170" s="36">
        <v>311670446.82000005</v>
      </c>
      <c r="H170" s="38">
        <f t="shared" si="54"/>
        <v>1147.0599999427795</v>
      </c>
    </row>
    <row r="171" spans="1:9" s="28" customFormat="1" ht="6.75" customHeight="1" x14ac:dyDescent="0.25">
      <c r="A171" s="33"/>
      <c r="B171" s="34"/>
      <c r="C171" s="37"/>
      <c r="D171" s="37"/>
      <c r="E171" s="37"/>
      <c r="F171" s="37"/>
      <c r="G171" s="37"/>
      <c r="H171" s="38"/>
    </row>
    <row r="172" spans="1:9" s="28" customFormat="1" x14ac:dyDescent="0.25">
      <c r="A172" s="80" t="s">
        <v>97</v>
      </c>
      <c r="B172" s="81"/>
      <c r="C172" s="31">
        <f t="shared" ref="C172:H172" si="56">SUM(C173:C179)</f>
        <v>0</v>
      </c>
      <c r="D172" s="31">
        <f t="shared" si="56"/>
        <v>429593705.75</v>
      </c>
      <c r="E172" s="31">
        <f t="shared" si="56"/>
        <v>429593705.75</v>
      </c>
      <c r="F172" s="31">
        <f t="shared" si="56"/>
        <v>304621262.22000003</v>
      </c>
      <c r="G172" s="31">
        <f t="shared" si="56"/>
        <v>304621262.22000003</v>
      </c>
      <c r="H172" s="32">
        <f t="shared" si="56"/>
        <v>124972443.52999997</v>
      </c>
    </row>
    <row r="173" spans="1:9" s="28" customFormat="1" x14ac:dyDescent="0.25">
      <c r="A173" s="33"/>
      <c r="B173" s="34" t="s">
        <v>82</v>
      </c>
      <c r="C173" s="35">
        <v>0</v>
      </c>
      <c r="D173" s="36">
        <v>94698414.969999999</v>
      </c>
      <c r="E173" s="37">
        <f>C173+D173</f>
        <v>94698414.969999999</v>
      </c>
      <c r="F173" s="35">
        <v>61349821.759999998</v>
      </c>
      <c r="G173" s="36">
        <v>61349821.759999998</v>
      </c>
      <c r="H173" s="38">
        <f t="shared" ref="H173:H179" si="57">E173-F173</f>
        <v>33348593.210000001</v>
      </c>
      <c r="I173" s="61"/>
    </row>
    <row r="174" spans="1:9" s="28" customFormat="1" x14ac:dyDescent="0.25">
      <c r="A174" s="33"/>
      <c r="B174" s="34" t="s">
        <v>83</v>
      </c>
      <c r="C174" s="35">
        <v>0</v>
      </c>
      <c r="D174" s="36">
        <v>280218915.27999997</v>
      </c>
      <c r="E174" s="37">
        <f t="shared" ref="E174:E179" si="58">C174+D174</f>
        <v>280218915.27999997</v>
      </c>
      <c r="F174" s="35">
        <v>188595064.96000001</v>
      </c>
      <c r="G174" s="36">
        <v>188595064.96000001</v>
      </c>
      <c r="H174" s="38">
        <f t="shared" si="57"/>
        <v>91623850.319999963</v>
      </c>
    </row>
    <row r="175" spans="1:9" s="28" customFormat="1" x14ac:dyDescent="0.25">
      <c r="A175" s="33"/>
      <c r="B175" s="34" t="s">
        <v>84</v>
      </c>
      <c r="C175" s="35"/>
      <c r="D175" s="36">
        <v>0</v>
      </c>
      <c r="E175" s="37">
        <f t="shared" si="58"/>
        <v>0</v>
      </c>
      <c r="F175" s="35"/>
      <c r="G175" s="36"/>
      <c r="H175" s="38">
        <f t="shared" si="57"/>
        <v>0</v>
      </c>
    </row>
    <row r="176" spans="1:9" s="28" customFormat="1" x14ac:dyDescent="0.25">
      <c r="A176" s="33"/>
      <c r="B176" s="34" t="s">
        <v>85</v>
      </c>
      <c r="C176" s="35"/>
      <c r="D176" s="36">
        <v>0</v>
      </c>
      <c r="E176" s="37">
        <f t="shared" si="58"/>
        <v>0</v>
      </c>
      <c r="F176" s="35"/>
      <c r="G176" s="36"/>
      <c r="H176" s="38">
        <f t="shared" si="57"/>
        <v>0</v>
      </c>
    </row>
    <row r="177" spans="1:8" s="28" customFormat="1" x14ac:dyDescent="0.25">
      <c r="A177" s="33"/>
      <c r="B177" s="34" t="s">
        <v>86</v>
      </c>
      <c r="C177" s="35"/>
      <c r="D177" s="36">
        <v>0</v>
      </c>
      <c r="E177" s="37">
        <f t="shared" si="58"/>
        <v>0</v>
      </c>
      <c r="F177" s="35"/>
      <c r="G177" s="36"/>
      <c r="H177" s="38">
        <f t="shared" si="57"/>
        <v>0</v>
      </c>
    </row>
    <row r="178" spans="1:8" s="28" customFormat="1" x14ac:dyDescent="0.25">
      <c r="A178" s="33"/>
      <c r="B178" s="34" t="s">
        <v>87</v>
      </c>
      <c r="C178" s="35"/>
      <c r="D178" s="36">
        <v>0</v>
      </c>
      <c r="E178" s="37">
        <f t="shared" si="58"/>
        <v>0</v>
      </c>
      <c r="F178" s="35"/>
      <c r="G178" s="36"/>
      <c r="H178" s="38">
        <f t="shared" si="57"/>
        <v>0</v>
      </c>
    </row>
    <row r="179" spans="1:8" s="28" customFormat="1" x14ac:dyDescent="0.25">
      <c r="A179" s="33"/>
      <c r="B179" s="34" t="s">
        <v>88</v>
      </c>
      <c r="C179" s="35">
        <v>0</v>
      </c>
      <c r="D179" s="36">
        <v>54676375.5</v>
      </c>
      <c r="E179" s="37">
        <f t="shared" si="58"/>
        <v>54676375.5</v>
      </c>
      <c r="F179" s="35">
        <v>54676375.5</v>
      </c>
      <c r="G179" s="36">
        <v>54676375.5</v>
      </c>
      <c r="H179" s="38">
        <f t="shared" si="57"/>
        <v>0</v>
      </c>
    </row>
    <row r="180" spans="1:8" s="28" customFormat="1" ht="5.25" customHeight="1" x14ac:dyDescent="0.25">
      <c r="A180" s="33"/>
      <c r="B180" s="34"/>
      <c r="C180" s="37"/>
      <c r="D180" s="37"/>
      <c r="E180" s="37"/>
      <c r="F180" s="37"/>
      <c r="G180" s="37"/>
      <c r="H180" s="56"/>
    </row>
    <row r="181" spans="1:8" s="28" customFormat="1" x14ac:dyDescent="0.25">
      <c r="A181" s="80" t="s">
        <v>98</v>
      </c>
      <c r="B181" s="81"/>
      <c r="C181" s="31">
        <f t="shared" ref="C181:H181" si="59">C11+C96</f>
        <v>71673189153.000015</v>
      </c>
      <c r="D181" s="31">
        <f t="shared" si="59"/>
        <v>5413142016.3599892</v>
      </c>
      <c r="E181" s="31">
        <f t="shared" si="59"/>
        <v>77086331169.359985</v>
      </c>
      <c r="F181" s="31">
        <f t="shared" si="59"/>
        <v>51134600673.380005</v>
      </c>
      <c r="G181" s="31">
        <f t="shared" si="59"/>
        <v>50095562266.909996</v>
      </c>
      <c r="H181" s="32">
        <f t="shared" si="59"/>
        <v>25951730495.979988</v>
      </c>
    </row>
    <row r="182" spans="1:8" s="28" customFormat="1" ht="4.5" customHeight="1" x14ac:dyDescent="0.25">
      <c r="A182" s="62"/>
      <c r="B182" s="63"/>
      <c r="C182" s="64"/>
      <c r="D182" s="65"/>
      <c r="E182" s="65"/>
      <c r="F182" s="65"/>
      <c r="G182" s="65"/>
      <c r="H182" s="66"/>
    </row>
    <row r="183" spans="1:8" s="67" customFormat="1" ht="6" customHeight="1" x14ac:dyDescent="0.25">
      <c r="A183" s="68"/>
      <c r="B183" s="68"/>
      <c r="C183" s="68"/>
      <c r="D183" s="68"/>
      <c r="E183" s="68"/>
      <c r="F183" s="68"/>
      <c r="G183" s="68"/>
      <c r="H183" s="68"/>
    </row>
    <row r="184" spans="1:8" s="67" customFormat="1" ht="27.75" customHeight="1" x14ac:dyDescent="0.25">
      <c r="A184" s="83" t="s">
        <v>99</v>
      </c>
      <c r="B184" s="83"/>
      <c r="C184" s="83"/>
      <c r="D184" s="83"/>
      <c r="E184" s="83"/>
      <c r="F184" s="83"/>
      <c r="G184" s="83"/>
      <c r="H184" s="83"/>
    </row>
    <row r="185" spans="1:8" s="67" customFormat="1" x14ac:dyDescent="0.25">
      <c r="A185" s="69" t="s">
        <v>100</v>
      </c>
      <c r="C185" s="70"/>
      <c r="D185" s="70"/>
      <c r="E185" s="70"/>
      <c r="F185" s="70"/>
      <c r="G185" s="70"/>
      <c r="H185" s="71"/>
    </row>
    <row r="186" spans="1:8" s="72" customFormat="1" ht="23.25" customHeight="1" x14ac:dyDescent="0.25">
      <c r="C186" s="71"/>
      <c r="D186" s="71"/>
      <c r="E186" s="71"/>
      <c r="F186" s="71"/>
      <c r="G186" s="71"/>
      <c r="H186" s="71"/>
    </row>
    <row r="187" spans="1:8" s="72" customFormat="1" x14ac:dyDescent="0.25">
      <c r="C187" s="71"/>
      <c r="D187" s="71"/>
      <c r="E187" s="71"/>
      <c r="F187" s="71"/>
      <c r="G187" s="71"/>
      <c r="H187" s="71"/>
    </row>
    <row r="188" spans="1:8" s="72" customFormat="1" x14ac:dyDescent="0.25">
      <c r="C188" s="71"/>
      <c r="D188" s="71"/>
      <c r="E188" s="71"/>
      <c r="F188" s="71"/>
      <c r="G188" s="71"/>
      <c r="H188" s="71"/>
    </row>
    <row r="189" spans="1:8" x14ac:dyDescent="0.25">
      <c r="C189" s="74"/>
      <c r="D189" s="74"/>
      <c r="E189" s="74"/>
      <c r="F189" s="74"/>
      <c r="G189" s="74"/>
      <c r="H189" s="74"/>
    </row>
    <row r="190" spans="1:8" x14ac:dyDescent="0.25">
      <c r="C190" s="74"/>
      <c r="D190" s="74"/>
      <c r="E190" s="74"/>
      <c r="F190" s="74"/>
      <c r="G190" s="74"/>
      <c r="H190" s="74"/>
    </row>
    <row r="191" spans="1:8" x14ac:dyDescent="0.25">
      <c r="C191" s="74"/>
      <c r="D191" s="74"/>
      <c r="E191" s="74"/>
      <c r="F191" s="75"/>
      <c r="G191" s="75"/>
      <c r="H191" s="74"/>
    </row>
    <row r="192" spans="1:8" x14ac:dyDescent="0.25">
      <c r="C192" s="76"/>
      <c r="D192" s="76"/>
      <c r="E192" s="76"/>
      <c r="F192" s="76"/>
      <c r="G192" s="76"/>
      <c r="H192" s="76"/>
    </row>
    <row r="194" spans="3:8" x14ac:dyDescent="0.25">
      <c r="C194" s="77"/>
      <c r="D194" s="77"/>
      <c r="E194" s="77"/>
      <c r="F194" s="77"/>
      <c r="G194" s="77"/>
      <c r="H194" s="77"/>
    </row>
    <row r="195" spans="3:8" x14ac:dyDescent="0.25">
      <c r="G195" s="74"/>
    </row>
  </sheetData>
  <mergeCells count="38">
    <mergeCell ref="A172:B172"/>
    <mergeCell ref="A181:B181"/>
    <mergeCell ref="A184:H184"/>
    <mergeCell ref="A1:H1"/>
    <mergeCell ref="A124:A125"/>
    <mergeCell ref="A131:B131"/>
    <mergeCell ref="A141:B141"/>
    <mergeCell ref="A152:B152"/>
    <mergeCell ref="A157:B157"/>
    <mergeCell ref="A167:B167"/>
    <mergeCell ref="A88:B88"/>
    <mergeCell ref="A96:B96"/>
    <mergeCell ref="A98:B98"/>
    <mergeCell ref="A107:B107"/>
    <mergeCell ref="A108:A109"/>
    <mergeCell ref="A119:B119"/>
    <mergeCell ref="A83:B83"/>
    <mergeCell ref="G8:G9"/>
    <mergeCell ref="A11:B11"/>
    <mergeCell ref="A13:B13"/>
    <mergeCell ref="A22:B22"/>
    <mergeCell ref="A23:A24"/>
    <mergeCell ref="A34:B34"/>
    <mergeCell ref="A39:A40"/>
    <mergeCell ref="A46:B46"/>
    <mergeCell ref="A57:B57"/>
    <mergeCell ref="A68:B68"/>
    <mergeCell ref="A73:B73"/>
    <mergeCell ref="A2:H2"/>
    <mergeCell ref="A3:H3"/>
    <mergeCell ref="A4:H4"/>
    <mergeCell ref="A5:H5"/>
    <mergeCell ref="A7:B9"/>
    <mergeCell ref="C7:G7"/>
    <mergeCell ref="H7:H9"/>
    <mergeCell ref="C8:C9"/>
    <mergeCell ref="E8:E9"/>
    <mergeCell ref="F8:F9"/>
  </mergeCells>
  <dataValidations count="1">
    <dataValidation type="whole" allowBlank="1" showInputMessage="1" showErrorMessage="1" sqref="C10:H182">
      <formula1>-999999999999</formula1>
      <formula2>999999999999</formula2>
    </dataValidation>
  </dataValidations>
  <printOptions horizontalCentered="1"/>
  <pageMargins left="0.51181102362204722" right="0.51181102362204722" top="0.6692913385826772" bottom="0.47244094488188981" header="0.19685039370078741" footer="0.23622047244094491"/>
  <pageSetup scale="64" firstPageNumber="154" orientation="landscape" useFirstPageNumber="1" r:id="rId1"/>
  <headerFooter>
    <oddHeader>&amp;C&amp;"Encode Sans Medium,Negrita"&amp;10PODER EJECUTIVO 
DEL ESTADO DE TAMAULIPAS&amp;"-,Negrita"&amp;11
&amp;G</oddHeader>
    <oddFooter>&amp;C&amp;G
&amp;"Encode Sans Medium,Negrita"&amp;10Anexos</oddFooter>
  </headerFooter>
  <rowBreaks count="3" manualBreakCount="3">
    <brk id="52" max="16383" man="1"/>
    <brk id="95" max="16383" man="1"/>
    <brk id="140" max="16383" man="1"/>
  </rowBreaks>
  <drawing r:id="rId2"/>
  <legacyDrawingHF r:id="rId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Objeto del Gasto  LDF</vt:lpstr>
      <vt:lpstr>'Objeto del Gasto  LDF'!Área_de_impresión</vt:lpstr>
      <vt:lpstr>'Objeto del Gasto  LDF'!Títulos_a_imprimir</vt:lpstr>
    </vt:vector>
  </TitlesOfParts>
  <Manager/>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Eunice Evangelina Barrera Flores </cp:lastModifiedBy>
  <dcterms:modified xsi:type="dcterms:W3CDTF">2023-10-25T17:49:38Z</dcterms:modified>
  <cp:category/>
</cp:coreProperties>
</file>