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INFORMACIÓN DE ANEXOS\"/>
    </mc:Choice>
  </mc:AlternateContent>
  <bookViews>
    <workbookView xWindow="0" yWindow="0" windowWidth="16000" windowHeight="7300"/>
  </bookViews>
  <sheets>
    <sheet name="LDFAnalitico Egresos COG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'LDFAnalitico Egresos COG '!$A$1:$H$187</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'LDFAnalitico Egresos COG '!$1:$8</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8" i="1" l="1"/>
  <c r="E178" i="1"/>
  <c r="E177" i="1"/>
  <c r="H177" i="1" s="1"/>
  <c r="H176" i="1"/>
  <c r="E176" i="1"/>
  <c r="E175" i="1"/>
  <c r="H175" i="1" s="1"/>
  <c r="H174" i="1"/>
  <c r="E174" i="1"/>
  <c r="E173" i="1"/>
  <c r="H173" i="1" s="1"/>
  <c r="H172" i="1"/>
  <c r="E172" i="1"/>
  <c r="G171" i="1"/>
  <c r="F171" i="1"/>
  <c r="D171" i="1"/>
  <c r="C171" i="1"/>
  <c r="H169" i="1"/>
  <c r="E169" i="1"/>
  <c r="E168" i="1"/>
  <c r="H168" i="1" s="1"/>
  <c r="H167" i="1"/>
  <c r="E167" i="1"/>
  <c r="G166" i="1"/>
  <c r="F166" i="1"/>
  <c r="D166" i="1"/>
  <c r="C166" i="1"/>
  <c r="H164" i="1"/>
  <c r="E164" i="1"/>
  <c r="E163" i="1"/>
  <c r="H163" i="1" s="1"/>
  <c r="H162" i="1"/>
  <c r="E162" i="1"/>
  <c r="E161" i="1"/>
  <c r="H161" i="1" s="1"/>
  <c r="H160" i="1"/>
  <c r="E160" i="1"/>
  <c r="E159" i="1"/>
  <c r="H159" i="1" s="1"/>
  <c r="H158" i="1"/>
  <c r="E158" i="1"/>
  <c r="E157" i="1"/>
  <c r="H157" i="1" s="1"/>
  <c r="G156" i="1"/>
  <c r="F156" i="1"/>
  <c r="E156" i="1"/>
  <c r="D156" i="1"/>
  <c r="C156" i="1"/>
  <c r="E154" i="1"/>
  <c r="H154" i="1" s="1"/>
  <c r="H153" i="1"/>
  <c r="E153" i="1"/>
  <c r="E152" i="1"/>
  <c r="H152" i="1" s="1"/>
  <c r="H151" i="1" s="1"/>
  <c r="G151" i="1"/>
  <c r="F151" i="1"/>
  <c r="D151" i="1"/>
  <c r="E151" i="1" s="1"/>
  <c r="C151" i="1"/>
  <c r="E149" i="1"/>
  <c r="H149" i="1" s="1"/>
  <c r="H148" i="1"/>
  <c r="E148" i="1"/>
  <c r="E147" i="1"/>
  <c r="H147" i="1" s="1"/>
  <c r="H146" i="1"/>
  <c r="E146" i="1"/>
  <c r="E145" i="1"/>
  <c r="H145" i="1" s="1"/>
  <c r="H144" i="1"/>
  <c r="E144" i="1"/>
  <c r="E143" i="1"/>
  <c r="H143" i="1" s="1"/>
  <c r="H142" i="1"/>
  <c r="E142" i="1"/>
  <c r="E141" i="1"/>
  <c r="E140" i="1" s="1"/>
  <c r="G140" i="1"/>
  <c r="F140" i="1"/>
  <c r="D140" i="1"/>
  <c r="C140" i="1"/>
  <c r="E139" i="1"/>
  <c r="E130" i="1" s="1"/>
  <c r="H138" i="1"/>
  <c r="E138" i="1"/>
  <c r="E137" i="1"/>
  <c r="H137" i="1" s="1"/>
  <c r="H136" i="1"/>
  <c r="E136" i="1"/>
  <c r="E135" i="1"/>
  <c r="H135" i="1" s="1"/>
  <c r="H134" i="1"/>
  <c r="E134" i="1"/>
  <c r="E133" i="1"/>
  <c r="H133" i="1" s="1"/>
  <c r="H132" i="1"/>
  <c r="E132" i="1"/>
  <c r="E131" i="1"/>
  <c r="H131" i="1" s="1"/>
  <c r="G130" i="1"/>
  <c r="F130" i="1"/>
  <c r="D130" i="1"/>
  <c r="C130" i="1"/>
  <c r="E128" i="1"/>
  <c r="H128" i="1" s="1"/>
  <c r="H127" i="1"/>
  <c r="E127" i="1"/>
  <c r="E126" i="1"/>
  <c r="H126" i="1" s="1"/>
  <c r="H125" i="1"/>
  <c r="E125" i="1"/>
  <c r="H124" i="1"/>
  <c r="E123" i="1"/>
  <c r="H123" i="1" s="1"/>
  <c r="E122" i="1"/>
  <c r="H122" i="1" s="1"/>
  <c r="E121" i="1"/>
  <c r="H121" i="1" s="1"/>
  <c r="E120" i="1"/>
  <c r="H120" i="1" s="1"/>
  <c r="E119" i="1"/>
  <c r="H119" i="1" s="1"/>
  <c r="G118" i="1"/>
  <c r="F118" i="1"/>
  <c r="E118" i="1"/>
  <c r="D118" i="1"/>
  <c r="C118" i="1"/>
  <c r="E116" i="1"/>
  <c r="H116" i="1" s="1"/>
  <c r="E115" i="1"/>
  <c r="H115" i="1" s="1"/>
  <c r="E114" i="1"/>
  <c r="H114" i="1" s="1"/>
  <c r="E113" i="1"/>
  <c r="H113" i="1" s="1"/>
  <c r="E112" i="1"/>
  <c r="H112" i="1" s="1"/>
  <c r="E111" i="1"/>
  <c r="H111" i="1" s="1"/>
  <c r="E110" i="1"/>
  <c r="H110" i="1" s="1"/>
  <c r="E109" i="1"/>
  <c r="H109" i="1" s="1"/>
  <c r="H108" i="1"/>
  <c r="H107" i="1"/>
  <c r="E107" i="1"/>
  <c r="G106" i="1"/>
  <c r="F106" i="1"/>
  <c r="D106" i="1"/>
  <c r="C106" i="1"/>
  <c r="H104" i="1"/>
  <c r="E104" i="1"/>
  <c r="E103" i="1"/>
  <c r="H103" i="1" s="1"/>
  <c r="H102" i="1"/>
  <c r="E102" i="1"/>
  <c r="E101" i="1"/>
  <c r="H101" i="1" s="1"/>
  <c r="H100" i="1"/>
  <c r="E100" i="1"/>
  <c r="E99" i="1"/>
  <c r="H99" i="1" s="1"/>
  <c r="H98" i="1"/>
  <c r="H97" i="1" s="1"/>
  <c r="E98" i="1"/>
  <c r="G97" i="1"/>
  <c r="G95" i="1" s="1"/>
  <c r="F97" i="1"/>
  <c r="F95" i="1" s="1"/>
  <c r="D97" i="1"/>
  <c r="C97" i="1"/>
  <c r="C95" i="1" s="1"/>
  <c r="D95" i="1"/>
  <c r="E94" i="1"/>
  <c r="H94" i="1" s="1"/>
  <c r="H93" i="1"/>
  <c r="E93" i="1"/>
  <c r="E92" i="1"/>
  <c r="H92" i="1" s="1"/>
  <c r="H91" i="1"/>
  <c r="E91" i="1"/>
  <c r="E90" i="1"/>
  <c r="H90" i="1" s="1"/>
  <c r="H89" i="1"/>
  <c r="E89" i="1"/>
  <c r="E88" i="1"/>
  <c r="H88" i="1" s="1"/>
  <c r="H87" i="1" s="1"/>
  <c r="G87" i="1"/>
  <c r="F87" i="1"/>
  <c r="E87" i="1"/>
  <c r="D87" i="1"/>
  <c r="C87" i="1"/>
  <c r="E85" i="1"/>
  <c r="H85" i="1" s="1"/>
  <c r="H84" i="1"/>
  <c r="E84" i="1"/>
  <c r="E83" i="1"/>
  <c r="H83" i="1" s="1"/>
  <c r="H82" i="1" s="1"/>
  <c r="G82" i="1"/>
  <c r="F82" i="1"/>
  <c r="E82" i="1"/>
  <c r="D82" i="1"/>
  <c r="C82" i="1"/>
  <c r="E80" i="1"/>
  <c r="H80" i="1" s="1"/>
  <c r="H79" i="1"/>
  <c r="E79" i="1"/>
  <c r="E78" i="1"/>
  <c r="H78" i="1" s="1"/>
  <c r="H77" i="1"/>
  <c r="E77" i="1"/>
  <c r="E76" i="1"/>
  <c r="H76" i="1" s="1"/>
  <c r="H75" i="1"/>
  <c r="E75" i="1"/>
  <c r="E74" i="1"/>
  <c r="E72" i="1" s="1"/>
  <c r="H73" i="1"/>
  <c r="E73" i="1"/>
  <c r="G72" i="1"/>
  <c r="F72" i="1"/>
  <c r="D72" i="1"/>
  <c r="C72" i="1"/>
  <c r="H70" i="1"/>
  <c r="E70" i="1"/>
  <c r="E69" i="1"/>
  <c r="E67" i="1" s="1"/>
  <c r="H68" i="1"/>
  <c r="E68" i="1"/>
  <c r="G67" i="1"/>
  <c r="F67" i="1"/>
  <c r="D67" i="1"/>
  <c r="C67" i="1"/>
  <c r="H65" i="1"/>
  <c r="E65" i="1"/>
  <c r="E64" i="1"/>
  <c r="H64" i="1" s="1"/>
  <c r="H63" i="1"/>
  <c r="E63" i="1"/>
  <c r="E62" i="1"/>
  <c r="H62" i="1" s="1"/>
  <c r="H61" i="1"/>
  <c r="E61" i="1"/>
  <c r="E60" i="1"/>
  <c r="H60" i="1" s="1"/>
  <c r="H59" i="1"/>
  <c r="E59" i="1"/>
  <c r="E58" i="1"/>
  <c r="E56" i="1" s="1"/>
  <c r="H57" i="1"/>
  <c r="E57" i="1"/>
  <c r="G56" i="1"/>
  <c r="F56" i="1"/>
  <c r="D56" i="1"/>
  <c r="C56" i="1"/>
  <c r="H54" i="1"/>
  <c r="E54" i="1"/>
  <c r="E53" i="1"/>
  <c r="H53" i="1" s="1"/>
  <c r="H52" i="1"/>
  <c r="E52" i="1"/>
  <c r="E51" i="1"/>
  <c r="H51" i="1" s="1"/>
  <c r="H50" i="1"/>
  <c r="E50" i="1"/>
  <c r="E49" i="1"/>
  <c r="H49" i="1" s="1"/>
  <c r="H48" i="1"/>
  <c r="E48" i="1"/>
  <c r="E47" i="1"/>
  <c r="H47" i="1" s="1"/>
  <c r="H46" i="1"/>
  <c r="E46" i="1"/>
  <c r="G45" i="1"/>
  <c r="F45" i="1"/>
  <c r="D45" i="1"/>
  <c r="C45" i="1"/>
  <c r="H43" i="1"/>
  <c r="E43" i="1"/>
  <c r="E42" i="1"/>
  <c r="H42" i="1" s="1"/>
  <c r="H41" i="1"/>
  <c r="E41" i="1"/>
  <c r="E40" i="1"/>
  <c r="H40" i="1" s="1"/>
  <c r="H39" i="1"/>
  <c r="E39" i="1"/>
  <c r="E38" i="1"/>
  <c r="H38" i="1" s="1"/>
  <c r="H37" i="1"/>
  <c r="E37" i="1"/>
  <c r="E36" i="1"/>
  <c r="H36" i="1" s="1"/>
  <c r="H35" i="1"/>
  <c r="E35" i="1"/>
  <c r="E34" i="1"/>
  <c r="H34" i="1" s="1"/>
  <c r="G33" i="1"/>
  <c r="F33" i="1"/>
  <c r="E33" i="1"/>
  <c r="D33" i="1"/>
  <c r="C33" i="1"/>
  <c r="E31" i="1"/>
  <c r="H31" i="1" s="1"/>
  <c r="H30" i="1"/>
  <c r="E30" i="1"/>
  <c r="E29" i="1"/>
  <c r="H29" i="1" s="1"/>
  <c r="H28" i="1"/>
  <c r="E28" i="1"/>
  <c r="E27" i="1"/>
  <c r="H27" i="1" s="1"/>
  <c r="H26" i="1"/>
  <c r="E26" i="1"/>
  <c r="E25" i="1"/>
  <c r="H25" i="1" s="1"/>
  <c r="H24" i="1"/>
  <c r="E24" i="1"/>
  <c r="E23" i="1"/>
  <c r="H23" i="1" s="1"/>
  <c r="H22" i="1"/>
  <c r="E22" i="1"/>
  <c r="G21" i="1"/>
  <c r="F21" i="1"/>
  <c r="D21" i="1"/>
  <c r="C21" i="1"/>
  <c r="H19" i="1"/>
  <c r="E19" i="1"/>
  <c r="E18" i="1"/>
  <c r="H18" i="1" s="1"/>
  <c r="H17" i="1"/>
  <c r="E17" i="1"/>
  <c r="E16" i="1"/>
  <c r="H16" i="1" s="1"/>
  <c r="H15" i="1"/>
  <c r="E15" i="1"/>
  <c r="E14" i="1"/>
  <c r="H14" i="1" s="1"/>
  <c r="H13" i="1"/>
  <c r="H12" i="1" s="1"/>
  <c r="E13" i="1"/>
  <c r="G12" i="1"/>
  <c r="G10" i="1" s="1"/>
  <c r="G180" i="1" s="1"/>
  <c r="F12" i="1"/>
  <c r="F10" i="1" s="1"/>
  <c r="F180" i="1" s="1"/>
  <c r="D12" i="1"/>
  <c r="C12" i="1"/>
  <c r="C10" i="1" s="1"/>
  <c r="C180" i="1" s="1"/>
  <c r="D10" i="1"/>
  <c r="D180" i="1" s="1"/>
  <c r="H56" i="1" l="1"/>
  <c r="H156" i="1"/>
  <c r="H33" i="1"/>
  <c r="H45" i="1"/>
  <c r="H67" i="1"/>
  <c r="H118" i="1"/>
  <c r="H166" i="1"/>
  <c r="H21" i="1"/>
  <c r="H106" i="1"/>
  <c r="H171" i="1"/>
  <c r="H58" i="1"/>
  <c r="H69" i="1"/>
  <c r="H74" i="1"/>
  <c r="H72" i="1" s="1"/>
  <c r="H10" i="1" s="1"/>
  <c r="H139" i="1"/>
  <c r="H130" i="1" s="1"/>
  <c r="H141" i="1"/>
  <c r="H140" i="1" s="1"/>
  <c r="E12" i="1"/>
  <c r="E21" i="1"/>
  <c r="E45" i="1"/>
  <c r="E97" i="1"/>
  <c r="E106" i="1"/>
  <c r="E166" i="1"/>
  <c r="E171" i="1"/>
  <c r="H95" i="1" l="1"/>
  <c r="H180" i="1" s="1"/>
  <c r="E95" i="1"/>
  <c r="E10" i="1"/>
  <c r="E180" i="1" s="1"/>
</calcChain>
</file>

<file path=xl/sharedStrings.xml><?xml version="1.0" encoding="utf-8"?>
<sst xmlns="http://schemas.openxmlformats.org/spreadsheetml/2006/main" count="168" uniqueCount="101">
  <si>
    <t>Estado Analítico del Ejercicio del Presupuesto de Egresos Detallado - LDF</t>
  </si>
  <si>
    <t>Clasificación por Objeto del Gasto (Capítulo y Concepto)</t>
  </si>
  <si>
    <t>Del 1 de Enero al 31 de Marzo  del 2023</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</si>
  <si>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</si>
  <si>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</si>
  <si>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</si>
  <si>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</si>
  <si>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</si>
  <si>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</si>
  <si>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</si>
  <si>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</si>
  <si>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</si>
  <si>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</si>
  <si>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</si>
  <si>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</si>
  <si>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</si>
  <si>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</si>
  <si>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</si>
  <si>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</si>
  <si>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</si>
  <si>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</si>
  <si>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</si>
  <si>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</si>
  <si>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</si>
  <si>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</si>
  <si>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</si>
  <si>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</si>
  <si>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</si>
  <si>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</si>
  <si>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</si>
  <si>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</si>
  <si>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</si>
  <si>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</si>
  <si>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</si>
  <si>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</si>
  <si>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</si>
  <si>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</si>
  <si>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</si>
  <si>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</si>
  <si>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</si>
  <si>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</si>
  <si>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</si>
  <si>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</si>
  <si>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</si>
  <si>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</si>
  <si>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</si>
  <si>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</si>
  <si>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</si>
  <si>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</si>
  <si>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</si>
  <si>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</si>
  <si>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</si>
  <si>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</si>
  <si>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</si>
  <si>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</si>
  <si>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</si>
  <si>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</si>
  <si>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</si>
  <si>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</si>
  <si>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</si>
  <si>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</si>
  <si>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</si>
  <si>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</si>
  <si>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</si>
  <si>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</si>
  <si>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</si>
  <si>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</si>
  <si>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</si>
  <si>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</si>
  <si>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</si>
  <si>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</si>
  <si>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</si>
  <si>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</si>
  <si>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</si>
  <si>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t>Fideicomiso de Desastres Naturales (</t>
    </r>
    <r>
      <rPr>
        <i/>
        <sz val="9"/>
        <color rgb="FF000000"/>
        <rFont val="Calibri"/>
        <family val="2"/>
        <scheme val="minor"/>
      </rPr>
      <t>Informativo</t>
    </r>
    <r>
      <rPr>
        <sz val="9"/>
        <color rgb="FF000000"/>
        <rFont val="Calibri"/>
        <family val="2"/>
        <scheme val="minor"/>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</si>
  <si>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</si>
  <si>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</si>
  <si>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</si>
  <si>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</si>
  <si>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</si>
  <si>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</si>
  <si>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</si>
  <si>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</si>
  <si>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</si>
  <si>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</si>
  <si>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</si>
  <si>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</si>
  <si>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</si>
  <si>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</si>
  <si>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</si>
  <si>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</si>
  <si>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</si>
  <si>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</si>
  <si>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</si>
  <si>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</si>
  <si>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</si>
  <si>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t>Fideicomiso de Desastres Naturales (</t>
    </r>
    <r>
      <rPr>
        <i/>
        <sz val="9"/>
        <color rgb="FF000000"/>
        <rFont val="Calibri"/>
        <family val="2"/>
        <scheme val="minor"/>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</si>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</sst>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7">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8"/>
      <color theme="0"/>
      <name val="Encode Sans"/>
    </font>
    <font>
      <sz val="11"/>
      <color theme="0"/>
      <name val="Encode Sans"/>
    </font>
    <font>
      <b/>
      <sz val="8"/>
      <color theme="0"/>
      <name val="DINPro-Regular"/>
      <family val="3"/>
    </font>
    <font>
      <sz val="11"/>
      <color theme="1"/>
      <name val="Helvetica"/>
      <family val="2"/>
    </font>
    <font>
      <b/>
      <sz val="9"/>
      <color rgb="FF000000"/>
      <name val="Calibri"/>
      <family val="2"/>
      <scheme val="minor"/>
    </font>
    <font>
      <sz val="9"/>
      <color rgb="FF000000"/>
      <name val="Calibri"/>
      <family val="2"/>
      <scheme val="minor"/>
    </font>
    <font>
      <sz val="9"/>
      <color theme="1"/>
      <name val="Calibri"/>
      <family val="2"/>
      <scheme val="minor"/>
    </font>
    <font>
      <i/>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DINPro-Regular"/>
      <family val="3"/>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28">
    <border>
      <left/>
      <right/>
      <top/>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rgb="FF000000"/>
      </right>
      <top/>
      <bottom/>
      <diagonal/>
    </border>
    <border>
      <left style="thin">
        <color indexed="64"/>
      </left>
      <right/>
      <top/>
      <bottom style="thin">
        <color auto="1"/>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style="thin">
        <color indexed="64"/>
      </right>
      <top/>
      <bottom style="thin">
        <color auto="1"/>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3" fillId="0" borderId="0" xfId="0" applyFont="1" applyFill="1" applyBorder="1"/>
    <xf numFmtId="0" fontId="6" fillId="0" borderId="0" xfId="0" applyFont="1"/>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0" xfId="0" applyFont="1"/>
    <xf numFmtId="3" fontId="9" fillId="3" borderId="17" xfId="0" applyNumberFormat="1" applyFont="1" applyFill="1" applyBorder="1" applyAlignment="1">
      <alignment horizontal="right" vertical="center"/>
    </xf>
    <xf numFmtId="3" fontId="9" fillId="3" borderId="11" xfId="0" applyNumberFormat="1" applyFont="1" applyFill="1" applyBorder="1" applyAlignment="1">
      <alignment horizontal="right" vertical="center"/>
    </xf>
    <xf numFmtId="0" fontId="0" fillId="0" borderId="0" xfId="0" applyFont="1"/>
    <xf numFmtId="3" fontId="9" fillId="3" borderId="7" xfId="0" applyNumberFormat="1" applyFont="1" applyFill="1" applyBorder="1" applyAlignment="1">
      <alignment horizontal="left" vertical="center"/>
    </xf>
    <xf numFmtId="3" fontId="9" fillId="3" borderId="8" xfId="0" applyNumberFormat="1" applyFont="1" applyFill="1" applyBorder="1" applyAlignment="1">
      <alignment horizontal="left" vertical="center"/>
    </xf>
    <xf numFmtId="3" fontId="10" fillId="3" borderId="7" xfId="0" applyNumberFormat="1" applyFont="1" applyFill="1" applyBorder="1" applyAlignment="1">
      <alignment horizontal="left" vertical="center"/>
    </xf>
    <xf numFmtId="3" fontId="10" fillId="3" borderId="0" xfId="0" applyNumberFormat="1" applyFont="1" applyFill="1" applyBorder="1" applyAlignment="1">
      <alignment horizontal="left" vertical="center"/>
    </xf>
    <xf numFmtId="3" fontId="10" fillId="3" borderId="17" xfId="0" applyNumberFormat="1" applyFont="1" applyFill="1" applyBorder="1" applyAlignment="1" applyProtection="1">
      <alignment horizontal="right" vertical="center"/>
      <protection locked="0"/>
    </xf>
    <xf numFmtId="3" fontId="11" fillId="0" borderId="0" xfId="0" applyNumberFormat="1" applyFont="1" applyProtection="1">
      <protection locked="0"/>
    </xf>
    <xf numFmtId="3" fontId="10" fillId="3" borderId="17" xfId="0" applyNumberFormat="1" applyFont="1" applyFill="1" applyBorder="1" applyAlignment="1">
      <alignment horizontal="right" vertical="center"/>
    </xf>
    <xf numFmtId="3" fontId="10" fillId="3" borderId="11" xfId="0" applyNumberFormat="1" applyFont="1" applyFill="1" applyBorder="1" applyAlignment="1">
      <alignment horizontal="right" vertical="center"/>
    </xf>
    <xf numFmtId="3" fontId="10" fillId="3" borderId="17" xfId="0" applyNumberFormat="1" applyFont="1" applyFill="1" applyBorder="1" applyAlignment="1" applyProtection="1">
      <alignment horizontal="right" vertical="center"/>
    </xf>
    <xf numFmtId="3" fontId="10" fillId="3" borderId="11" xfId="0" applyNumberFormat="1" applyFont="1" applyFill="1" applyBorder="1" applyAlignment="1" applyProtection="1">
      <alignment horizontal="right" vertical="center"/>
    </xf>
    <xf numFmtId="3" fontId="10" fillId="3" borderId="18" xfId="0" applyNumberFormat="1" applyFont="1" applyFill="1" applyBorder="1" applyAlignment="1">
      <alignment horizontal="left" vertical="center"/>
    </xf>
    <xf numFmtId="3" fontId="10" fillId="3" borderId="19" xfId="0" applyNumberFormat="1" applyFont="1" applyFill="1" applyBorder="1" applyAlignment="1">
      <alignment horizontal="left" vertical="center"/>
    </xf>
    <xf numFmtId="3" fontId="10" fillId="3" borderId="20" xfId="0" applyNumberFormat="1" applyFont="1" applyFill="1" applyBorder="1" applyAlignment="1" applyProtection="1">
      <alignment horizontal="right" vertical="center"/>
      <protection locked="0"/>
    </xf>
    <xf numFmtId="3" fontId="11" fillId="0" borderId="19" xfId="0" applyNumberFormat="1" applyFont="1" applyBorder="1" applyProtection="1">
      <protection locked="0"/>
    </xf>
    <xf numFmtId="3" fontId="10" fillId="3" borderId="20" xfId="0" applyNumberFormat="1" applyFont="1" applyFill="1" applyBorder="1" applyAlignment="1">
      <alignment horizontal="right" vertical="center"/>
    </xf>
    <xf numFmtId="3" fontId="10" fillId="3" borderId="21" xfId="0" applyNumberFormat="1" applyFont="1" applyFill="1" applyBorder="1" applyAlignment="1">
      <alignment horizontal="right" vertical="center"/>
    </xf>
    <xf numFmtId="3" fontId="10" fillId="3" borderId="1" xfId="0" applyNumberFormat="1" applyFont="1" applyFill="1" applyBorder="1" applyAlignment="1">
      <alignment horizontal="left" vertical="center"/>
    </xf>
    <xf numFmtId="3" fontId="10" fillId="3" borderId="22" xfId="0" applyNumberFormat="1" applyFont="1" applyFill="1" applyBorder="1" applyAlignment="1">
      <alignment horizontal="left" vertical="center"/>
    </xf>
    <xf numFmtId="3" fontId="10" fillId="3" borderId="23" xfId="0" applyNumberFormat="1" applyFont="1" applyFill="1" applyBorder="1" applyAlignment="1" applyProtection="1">
      <alignment horizontal="right" vertical="center"/>
      <protection locked="0"/>
    </xf>
    <xf numFmtId="3" fontId="11" fillId="0" borderId="22" xfId="0" applyNumberFormat="1" applyFont="1" applyBorder="1" applyProtection="1">
      <protection locked="0"/>
    </xf>
    <xf numFmtId="3" fontId="10" fillId="3" borderId="23" xfId="0" applyNumberFormat="1" applyFont="1" applyFill="1" applyBorder="1" applyAlignment="1">
      <alignment horizontal="right" vertical="center"/>
    </xf>
    <xf numFmtId="3" fontId="10" fillId="3" borderId="6" xfId="0" applyNumberFormat="1" applyFont="1" applyFill="1" applyBorder="1" applyAlignment="1">
      <alignment horizontal="right" vertical="center"/>
    </xf>
    <xf numFmtId="3" fontId="11" fillId="0" borderId="0" xfId="0" applyNumberFormat="1" applyFont="1" applyBorder="1" applyProtection="1">
      <protection locked="0"/>
    </xf>
    <xf numFmtId="3" fontId="11" fillId="0" borderId="8" xfId="0" applyNumberFormat="1" applyFont="1" applyBorder="1" applyProtection="1">
      <protection locked="0"/>
    </xf>
    <xf numFmtId="3" fontId="10" fillId="3" borderId="24" xfId="0" applyNumberFormat="1" applyFont="1" applyFill="1" applyBorder="1" applyAlignment="1">
      <alignment horizontal="right" vertical="center"/>
    </xf>
    <xf numFmtId="0" fontId="0" fillId="0" borderId="0" xfId="0" applyFont="1" applyBorder="1"/>
    <xf numFmtId="3" fontId="11" fillId="0" borderId="17" xfId="0" applyNumberFormat="1" applyFont="1" applyBorder="1" applyProtection="1">
      <protection locked="0"/>
    </xf>
    <xf numFmtId="3" fontId="11" fillId="0" borderId="25" xfId="0" applyNumberFormat="1" applyFont="1" applyBorder="1" applyProtection="1">
      <protection locked="0"/>
    </xf>
    <xf numFmtId="3" fontId="10" fillId="3" borderId="0" xfId="0" applyNumberFormat="1" applyFont="1" applyFill="1" applyBorder="1" applyAlignment="1">
      <alignment horizontal="left"/>
    </xf>
    <xf numFmtId="3" fontId="10" fillId="3" borderId="19" xfId="0" applyNumberFormat="1" applyFont="1" applyFill="1" applyBorder="1" applyAlignment="1">
      <alignment horizontal="left"/>
    </xf>
    <xf numFmtId="3" fontId="13" fillId="3" borderId="18" xfId="0" applyNumberFormat="1" applyFont="1" applyFill="1" applyBorder="1" applyAlignment="1">
      <alignment horizontal="left" vertical="center"/>
    </xf>
    <xf numFmtId="3" fontId="13" fillId="3" borderId="19" xfId="0" applyNumberFormat="1" applyFont="1" applyFill="1" applyBorder="1" applyAlignment="1">
      <alignment horizontal="left" vertical="center"/>
    </xf>
    <xf numFmtId="3" fontId="13" fillId="3" borderId="20" xfId="0" applyNumberFormat="1" applyFont="1" applyFill="1" applyBorder="1" applyAlignment="1">
      <alignment horizontal="right" vertical="center"/>
    </xf>
    <xf numFmtId="3" fontId="13" fillId="3" borderId="26" xfId="0" applyNumberFormat="1" applyFont="1" applyFill="1" applyBorder="1" applyAlignment="1">
      <alignment horizontal="right" vertical="center"/>
    </xf>
    <xf numFmtId="3" fontId="13" fillId="3" borderId="27" xfId="0" applyNumberFormat="1" applyFont="1" applyFill="1" applyBorder="1" applyAlignment="1">
      <alignment horizontal="right" vertical="center"/>
    </xf>
    <xf numFmtId="3" fontId="14" fillId="0" borderId="0" xfId="0" applyNumberFormat="1" applyFont="1" applyProtection="1">
      <protection locked="0"/>
    </xf>
    <xf numFmtId="0" fontId="0" fillId="0" borderId="0" xfId="0" applyFont="1" applyProtection="1">
      <protection locked="0"/>
    </xf>
    <xf numFmtId="0" fontId="14" fillId="0" borderId="0" xfId="0" applyFont="1" applyFill="1" applyBorder="1" applyAlignment="1" applyProtection="1">
      <alignment vertical="center"/>
    </xf>
    <xf numFmtId="165" fontId="0" fillId="0" borderId="0" xfId="1" applyNumberFormat="1" applyFont="1" applyProtection="1">
      <protection locked="0"/>
    </xf>
    <xf numFmtId="164" fontId="0" fillId="0" borderId="0" xfId="1" applyFont="1" applyProtection="1">
      <protection locked="0"/>
    </xf>
    <xf numFmtId="0" fontId="15" fillId="0" borderId="0" xfId="0" applyFont="1" applyFill="1" applyBorder="1" applyAlignment="1" applyProtection="1">
      <alignment vertical="center"/>
    </xf>
    <xf numFmtId="0" fontId="16" fillId="0" borderId="0" xfId="0" applyFont="1" applyProtection="1">
      <protection locked="0"/>
    </xf>
    <xf numFmtId="165" fontId="16" fillId="0" borderId="0" xfId="1" applyNumberFormat="1" applyFont="1" applyProtection="1">
      <protection locked="0"/>
    </xf>
    <xf numFmtId="164" fontId="16" fillId="0" borderId="0" xfId="1" applyFont="1" applyProtection="1">
      <protection locked="0"/>
    </xf>
    <xf numFmtId="0" fontId="0" fillId="0" borderId="0" xfId="0" applyProtection="1">
      <protection locked="0"/>
    </xf>
    <xf numFmtId="164" fontId="0" fillId="0" borderId="0" xfId="1" applyFont="1"/>
    <xf numFmtId="164" fontId="0" fillId="0" borderId="0" xfId="0" applyNumberFormat="1"/>
    <xf numFmtId="3" fontId="0" fillId="0" borderId="0" xfId="0" applyNumberFormat="1"/>
    <xf numFmtId="3" fontId="9" fillId="3" borderId="7" xfId="0" applyNumberFormat="1" applyFont="1" applyFill="1" applyBorder="1" applyAlignment="1">
      <alignment horizontal="left" vertical="center"/>
    </xf>
    <xf numFmtId="3" fontId="9" fillId="3" borderId="8" xfId="0" applyNumberFormat="1" applyFont="1" applyFill="1" applyBorder="1" applyAlignment="1">
      <alignment horizontal="left" vertical="center"/>
    </xf>
    <xf numFmtId="0" fontId="13" fillId="0" borderId="0" xfId="0" applyFont="1" applyBorder="1" applyAlignment="1">
      <alignment horizontal="justify" vertical="top" wrapText="1"/>
    </xf>
    <xf numFmtId="3" fontId="10" fillId="3" borderId="7"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4"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200025</xdr:rowOff>
    </xdr:from>
    <xdr:to>
      <xdr:col>1</xdr:col>
      <xdr:colOff>2044063</xdr:colOff>
      <xdr:row>3</xdr:row>
      <xdr:rowOff>224700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65125" y="73025"/>
          <a:ext cx="1958338" cy="723175"/>
        </a:xfrm>
        <a:prstGeom prst="rect">
          <a:avLst/>
        </a:prstGeom>
      </xdr:spPr>
    </xdr:pic>
    <xdr:clientData/>
  </xdr:twoCellAnchor>
  <xdr:twoCellAnchor editAs="oneCell">
    <xdr:from>
      <xdr:col>6</xdr:col>
      <xdr:colOff>885825</xdr:colOff>
      <xdr:row>1</xdr:row>
      <xdr:rowOff>38100</xdr:rowOff>
    </xdr:from>
    <xdr:to>
      <xdr:col>7</xdr:col>
      <xdr:colOff>355008</xdr:colOff>
      <xdr:row>4</xdr:row>
      <xdr:rowOff>159150</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1185525" y="114300"/>
          <a:ext cx="847133"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7030A0"/>
  </sheetPr>
  <dimension ref="A1:H194"/>
  <sheetViews>
    <sheetView showGridLines="0" tabSelected="1" topLeftCell="A13" zoomScaleNormal="100" workbookViewId="0">
      <selection activeCell="B31" sqref="B31"/>
    </sheetView>
  </sheetViews>
  <sheetFormatPr baseColWidth="10" defaultRowHeight="14.5"/>
  <cols>
    <col min="1" max="1" width="4" customWidth="1"/>
    <col min="2" max="2" width="64.54296875" customWidth="1"/>
    <col min="3" max="8" width="19.81640625" customWidth="1"/>
  </cols>
  <sheetData>
    <row r="1" spans="1:8" s="1" customFormat="1" ht="6" customHeight="1">
      <c r="A1" s="66"/>
      <c r="B1" s="66"/>
      <c r="C1" s="66"/>
      <c r="D1" s="66"/>
      <c r="E1" s="66"/>
      <c r="F1" s="66"/>
      <c r="G1" s="66"/>
      <c r="H1" s="66"/>
    </row>
    <row r="2" spans="1:8" s="1" customFormat="1" ht="19.5" customHeight="1">
      <c r="A2" s="67" t="s">
        <v>0</v>
      </c>
      <c r="B2" s="67"/>
      <c r="C2" s="67"/>
      <c r="D2" s="67"/>
      <c r="E2" s="67"/>
      <c r="F2" s="67"/>
      <c r="G2" s="67"/>
      <c r="H2" s="67"/>
    </row>
    <row r="3" spans="1:8" s="1" customFormat="1" ht="19.5" customHeight="1">
      <c r="A3" s="66" t="s">
        <v>1</v>
      </c>
      <c r="B3" s="66"/>
      <c r="C3" s="66"/>
      <c r="D3" s="66"/>
      <c r="E3" s="66"/>
      <c r="F3" s="66"/>
      <c r="G3" s="66"/>
      <c r="H3" s="66"/>
    </row>
    <row r="4" spans="1:8" s="1" customFormat="1" ht="19.5" customHeight="1">
      <c r="A4" s="66" t="s">
        <v>2</v>
      </c>
      <c r="B4" s="66"/>
      <c r="C4" s="66"/>
      <c r="D4" s="66"/>
      <c r="E4" s="66"/>
      <c r="F4" s="66"/>
      <c r="G4" s="66"/>
      <c r="H4" s="66"/>
    </row>
    <row r="5" spans="1:8" s="1" customFormat="1" ht="13.5" customHeight="1">
      <c r="A5" s="68" t="s">
        <v>3</v>
      </c>
      <c r="B5" s="68"/>
      <c r="C5" s="68"/>
      <c r="D5" s="68"/>
      <c r="E5" s="68"/>
      <c r="F5" s="68"/>
      <c r="G5" s="68"/>
      <c r="H5" s="68"/>
    </row>
    <row r="6" spans="1:8" s="2" customFormat="1" ht="22.5">
      <c r="A6" s="69" t="s">
        <v>4</v>
      </c>
      <c r="B6" s="70"/>
      <c r="C6" s="75" t="s">
        <v>5</v>
      </c>
      <c r="D6" s="76"/>
      <c r="E6" s="76"/>
      <c r="F6" s="76"/>
      <c r="G6" s="77"/>
      <c r="H6" s="78" t="s">
        <v>6</v>
      </c>
    </row>
    <row r="7" spans="1:8" s="2" customFormat="1" ht="22.5">
      <c r="A7" s="71"/>
      <c r="B7" s="72"/>
      <c r="C7" s="81" t="s">
        <v>7</v>
      </c>
      <c r="D7" s="3" t="s">
        <v>8</v>
      </c>
      <c r="E7" s="81" t="s">
        <v>9</v>
      </c>
      <c r="F7" s="81" t="s">
        <v>10</v>
      </c>
      <c r="G7" s="81" t="s">
        <v>11</v>
      </c>
      <c r="H7" s="79"/>
    </row>
    <row r="8" spans="1:8" s="2" customFormat="1" ht="22.5">
      <c r="A8" s="73"/>
      <c r="B8" s="74"/>
      <c r="C8" s="82"/>
      <c r="D8" s="4" t="s">
        <v>12</v>
      </c>
      <c r="E8" s="82"/>
      <c r="F8" s="82"/>
      <c r="G8" s="82"/>
      <c r="H8" s="80"/>
    </row>
    <row r="9" spans="1:8" s="10" customFormat="1" ht="3" customHeight="1">
      <c r="A9" s="5"/>
      <c r="B9" s="6"/>
      <c r="C9" s="7"/>
      <c r="D9" s="8"/>
      <c r="E9" s="7"/>
      <c r="F9" s="7"/>
      <c r="G9" s="7"/>
      <c r="H9" s="9"/>
    </row>
    <row r="10" spans="1:8" s="13" customFormat="1" ht="14.25" customHeight="1">
      <c r="A10" s="62" t="s">
        <v>13</v>
      </c>
      <c r="B10" s="63"/>
      <c r="C10" s="11">
        <f t="shared" ref="C10:H10" si="0">C12+C21+C33+C45+C56+C67+C72+C82+C87</f>
        <v>40812599600.000008</v>
      </c>
      <c r="D10" s="11">
        <f t="shared" si="0"/>
        <v>506905613.88000119</v>
      </c>
      <c r="E10" s="11">
        <f t="shared" si="0"/>
        <v>41319505213.880005</v>
      </c>
      <c r="F10" s="11">
        <f t="shared" si="0"/>
        <v>8388474843.9699974</v>
      </c>
      <c r="G10" s="11">
        <f t="shared" si="0"/>
        <v>7629641204.8999987</v>
      </c>
      <c r="H10" s="12">
        <f t="shared" si="0"/>
        <v>32931030369.910007</v>
      </c>
    </row>
    <row r="11" spans="1:8" s="13" customFormat="1" ht="6" customHeight="1">
      <c r="A11" s="14"/>
      <c r="B11" s="15"/>
      <c r="C11" s="11"/>
      <c r="D11" s="11"/>
      <c r="E11" s="11"/>
      <c r="F11" s="11"/>
      <c r="G11" s="11"/>
      <c r="H11" s="12"/>
    </row>
    <row r="12" spans="1:8" s="13" customFormat="1">
      <c r="A12" s="62" t="s">
        <v>14</v>
      </c>
      <c r="B12" s="63"/>
      <c r="C12" s="11">
        <f t="shared" ref="C12:H12" si="1">SUM(C13:C19)</f>
        <v>11048899191.030005</v>
      </c>
      <c r="D12" s="11">
        <f t="shared" ref="D12:G12" si="2">SUM(D13:D19)</f>
        <v>153865947.09000191</v>
      </c>
      <c r="E12" s="11">
        <f t="shared" si="2"/>
        <v>11202765138.120005</v>
      </c>
      <c r="F12" s="11">
        <f t="shared" si="2"/>
        <v>2625300671.0799999</v>
      </c>
      <c r="G12" s="11">
        <f t="shared" si="2"/>
        <v>2578718315.1699996</v>
      </c>
      <c r="H12" s="12">
        <f t="shared" si="1"/>
        <v>8577464467.0400057</v>
      </c>
    </row>
    <row r="13" spans="1:8" s="13" customFormat="1">
      <c r="A13" s="16"/>
      <c r="B13" s="17" t="s">
        <v>15</v>
      </c>
      <c r="C13" s="18">
        <v>3615159452.3600006</v>
      </c>
      <c r="D13" s="19">
        <v>-268022475.84000015</v>
      </c>
      <c r="E13" s="20">
        <f t="shared" ref="E13:E19" si="3">C13+D13</f>
        <v>3347136976.5200005</v>
      </c>
      <c r="F13" s="18">
        <v>864805592.31999969</v>
      </c>
      <c r="G13" s="19">
        <v>864805592.31999969</v>
      </c>
      <c r="H13" s="21">
        <f t="shared" ref="H13:H19" si="4">E13-F13</f>
        <v>2482331384.2000008</v>
      </c>
    </row>
    <row r="14" spans="1:8" s="13" customFormat="1">
      <c r="A14" s="16"/>
      <c r="B14" s="17" t="s">
        <v>16</v>
      </c>
      <c r="C14" s="18">
        <v>162148487.92000002</v>
      </c>
      <c r="D14" s="19">
        <v>2767099.869999975</v>
      </c>
      <c r="E14" s="20">
        <f t="shared" si="3"/>
        <v>164915587.78999999</v>
      </c>
      <c r="F14" s="18">
        <v>49237816.269999988</v>
      </c>
      <c r="G14" s="19">
        <v>49237816.269999988</v>
      </c>
      <c r="H14" s="21">
        <f t="shared" si="4"/>
        <v>115677771.52000001</v>
      </c>
    </row>
    <row r="15" spans="1:8" s="13" customFormat="1">
      <c r="A15" s="16"/>
      <c r="B15" s="17" t="s">
        <v>17</v>
      </c>
      <c r="C15" s="18">
        <v>3036302759.0400023</v>
      </c>
      <c r="D15" s="19">
        <v>476827595.27999926</v>
      </c>
      <c r="E15" s="20">
        <f t="shared" si="3"/>
        <v>3513130354.3200016</v>
      </c>
      <c r="F15" s="18">
        <v>828768659.34000027</v>
      </c>
      <c r="G15" s="19">
        <v>827962312.25000024</v>
      </c>
      <c r="H15" s="21">
        <f t="shared" si="4"/>
        <v>2684361694.9800014</v>
      </c>
    </row>
    <row r="16" spans="1:8" s="13" customFormat="1">
      <c r="A16" s="16"/>
      <c r="B16" s="17" t="s">
        <v>18</v>
      </c>
      <c r="C16" s="18">
        <v>1042431889.1199992</v>
      </c>
      <c r="D16" s="19">
        <v>9395637.2300004959</v>
      </c>
      <c r="E16" s="20">
        <f t="shared" si="3"/>
        <v>1051827526.3499997</v>
      </c>
      <c r="F16" s="18">
        <v>267197950.50999972</v>
      </c>
      <c r="G16" s="19">
        <v>227709366.50999969</v>
      </c>
      <c r="H16" s="21">
        <f t="shared" si="4"/>
        <v>784629575.83999991</v>
      </c>
    </row>
    <row r="17" spans="1:8" s="13" customFormat="1">
      <c r="A17" s="16"/>
      <c r="B17" s="17" t="s">
        <v>19</v>
      </c>
      <c r="C17" s="18">
        <v>2622091392.170001</v>
      </c>
      <c r="D17" s="19">
        <v>-64310864.15999794</v>
      </c>
      <c r="E17" s="20">
        <f t="shared" si="3"/>
        <v>2557780528.0100031</v>
      </c>
      <c r="F17" s="18">
        <v>514249346.18000007</v>
      </c>
      <c r="G17" s="19">
        <v>508141921.36000001</v>
      </c>
      <c r="H17" s="21">
        <f t="shared" si="4"/>
        <v>2043531181.830003</v>
      </c>
    </row>
    <row r="18" spans="1:8" s="13" customFormat="1">
      <c r="A18" s="16"/>
      <c r="B18" s="17" t="s">
        <v>20</v>
      </c>
      <c r="C18" s="18">
        <v>82000000</v>
      </c>
      <c r="D18" s="19">
        <v>-27446126.18</v>
      </c>
      <c r="E18" s="20">
        <f t="shared" si="3"/>
        <v>54553873.82</v>
      </c>
      <c r="F18" s="18">
        <v>0</v>
      </c>
      <c r="G18" s="19">
        <v>0</v>
      </c>
      <c r="H18" s="21">
        <f t="shared" si="4"/>
        <v>54553873.82</v>
      </c>
    </row>
    <row r="19" spans="1:8" s="13" customFormat="1">
      <c r="A19" s="16"/>
      <c r="B19" s="17" t="s">
        <v>21</v>
      </c>
      <c r="C19" s="18">
        <v>488765210.41999978</v>
      </c>
      <c r="D19" s="19">
        <v>24655080.890000284</v>
      </c>
      <c r="E19" s="20">
        <f t="shared" si="3"/>
        <v>513420291.31000006</v>
      </c>
      <c r="F19" s="18">
        <v>101041306.46000001</v>
      </c>
      <c r="G19" s="19">
        <v>100861306.46000001</v>
      </c>
      <c r="H19" s="21">
        <f t="shared" si="4"/>
        <v>412378984.85000002</v>
      </c>
    </row>
    <row r="20" spans="1:8" s="13" customFormat="1" ht="6.75" customHeight="1">
      <c r="A20" s="16"/>
      <c r="B20" s="17"/>
      <c r="C20" s="20"/>
      <c r="D20" s="20"/>
      <c r="E20" s="20"/>
      <c r="F20" s="20"/>
      <c r="G20" s="20"/>
      <c r="H20" s="21"/>
    </row>
    <row r="21" spans="1:8" s="13" customFormat="1">
      <c r="A21" s="62" t="s">
        <v>22</v>
      </c>
      <c r="B21" s="63"/>
      <c r="C21" s="11">
        <f t="shared" ref="C21:H21" si="5">SUM(C22:C31)</f>
        <v>687810676.78000021</v>
      </c>
      <c r="D21" s="11">
        <f t="shared" si="5"/>
        <v>79484434.269999951</v>
      </c>
      <c r="E21" s="11">
        <f t="shared" si="5"/>
        <v>767295111.04999995</v>
      </c>
      <c r="F21" s="11">
        <f t="shared" si="5"/>
        <v>101079273.59</v>
      </c>
      <c r="G21" s="11">
        <f t="shared" si="5"/>
        <v>49258295.890000008</v>
      </c>
      <c r="H21" s="12">
        <f t="shared" si="5"/>
        <v>666215837.45999992</v>
      </c>
    </row>
    <row r="22" spans="1:8" s="13" customFormat="1">
      <c r="A22" s="65"/>
      <c r="B22" s="17" t="s">
        <v>23</v>
      </c>
      <c r="C22" s="18">
        <v>250613200.65000001</v>
      </c>
      <c r="D22" s="19">
        <v>49303304.940000027</v>
      </c>
      <c r="E22" s="20">
        <f t="shared" ref="E22:E31" si="6">C22+D22</f>
        <v>299916505.59000003</v>
      </c>
      <c r="F22" s="18">
        <v>28405636.850000001</v>
      </c>
      <c r="G22" s="19">
        <v>21695477.670000002</v>
      </c>
      <c r="H22" s="21">
        <f t="shared" ref="H22:H31" si="7">E22-F22</f>
        <v>271510868.74000001</v>
      </c>
    </row>
    <row r="23" spans="1:8" s="13" customFormat="1">
      <c r="A23" s="65"/>
      <c r="B23" s="17" t="s">
        <v>24</v>
      </c>
      <c r="C23" s="22"/>
      <c r="D23" s="22">
        <v>0</v>
      </c>
      <c r="E23" s="22">
        <f t="shared" si="6"/>
        <v>0</v>
      </c>
      <c r="F23" s="22"/>
      <c r="G23" s="22"/>
      <c r="H23" s="23">
        <f t="shared" si="7"/>
        <v>0</v>
      </c>
    </row>
    <row r="24" spans="1:8" s="13" customFormat="1">
      <c r="A24" s="16"/>
      <c r="B24" s="17" t="s">
        <v>25</v>
      </c>
      <c r="C24" s="18">
        <v>195162406.70999998</v>
      </c>
      <c r="D24" s="19">
        <v>-15460328.789999992</v>
      </c>
      <c r="E24" s="20">
        <f t="shared" si="6"/>
        <v>179702077.91999999</v>
      </c>
      <c r="F24" s="18">
        <v>28174954.899999999</v>
      </c>
      <c r="G24" s="19">
        <v>6792572.8700000001</v>
      </c>
      <c r="H24" s="21">
        <f t="shared" si="7"/>
        <v>151527123.01999998</v>
      </c>
    </row>
    <row r="25" spans="1:8" s="13" customFormat="1">
      <c r="A25" s="16"/>
      <c r="B25" s="17" t="s">
        <v>26</v>
      </c>
      <c r="C25" s="18">
        <v>0</v>
      </c>
      <c r="D25" s="19">
        <v>192465.72</v>
      </c>
      <c r="E25" s="20">
        <f t="shared" si="6"/>
        <v>192465.72</v>
      </c>
      <c r="F25" s="18">
        <v>392.72</v>
      </c>
      <c r="G25" s="19">
        <v>392.72</v>
      </c>
      <c r="H25" s="21">
        <f t="shared" si="7"/>
        <v>192073</v>
      </c>
    </row>
    <row r="26" spans="1:8" s="13" customFormat="1">
      <c r="A26" s="16"/>
      <c r="B26" s="17" t="s">
        <v>27</v>
      </c>
      <c r="C26" s="18">
        <v>10683192.540000008</v>
      </c>
      <c r="D26" s="19">
        <v>3885945.7099999953</v>
      </c>
      <c r="E26" s="20">
        <f t="shared" si="6"/>
        <v>14569138.250000004</v>
      </c>
      <c r="F26" s="18">
        <v>1213394.47</v>
      </c>
      <c r="G26" s="19">
        <v>521197.79999999993</v>
      </c>
      <c r="H26" s="21">
        <f t="shared" si="7"/>
        <v>13355743.780000003</v>
      </c>
    </row>
    <row r="27" spans="1:8" s="13" customFormat="1">
      <c r="A27" s="16"/>
      <c r="B27" s="17" t="s">
        <v>28</v>
      </c>
      <c r="C27" s="18">
        <v>22247115.919999998</v>
      </c>
      <c r="D27" s="19">
        <v>-3330032.8399999887</v>
      </c>
      <c r="E27" s="20">
        <f t="shared" si="6"/>
        <v>18917083.080000009</v>
      </c>
      <c r="F27" s="18">
        <v>121717.23000000001</v>
      </c>
      <c r="G27" s="19">
        <v>8635.0500000000011</v>
      </c>
      <c r="H27" s="21">
        <f t="shared" si="7"/>
        <v>18795365.850000009</v>
      </c>
    </row>
    <row r="28" spans="1:8" s="13" customFormat="1">
      <c r="A28" s="16"/>
      <c r="B28" s="17" t="s">
        <v>29</v>
      </c>
      <c r="C28" s="18">
        <v>137191659.44000003</v>
      </c>
      <c r="D28" s="19">
        <v>17315125.149999917</v>
      </c>
      <c r="E28" s="20">
        <f t="shared" si="6"/>
        <v>154506784.58999994</v>
      </c>
      <c r="F28" s="18">
        <v>35348775.890000008</v>
      </c>
      <c r="G28" s="19">
        <v>19803878.350000001</v>
      </c>
      <c r="H28" s="21">
        <f t="shared" si="7"/>
        <v>119158008.69999993</v>
      </c>
    </row>
    <row r="29" spans="1:8" s="13" customFormat="1">
      <c r="A29" s="16"/>
      <c r="B29" s="17" t="s">
        <v>30</v>
      </c>
      <c r="C29" s="18">
        <v>10844489.460000001</v>
      </c>
      <c r="D29" s="19">
        <v>1850956.6999999974</v>
      </c>
      <c r="E29" s="20">
        <f t="shared" si="6"/>
        <v>12695446.159999998</v>
      </c>
      <c r="F29" s="18">
        <v>147084.81</v>
      </c>
      <c r="G29" s="19">
        <v>68291.520000000004</v>
      </c>
      <c r="H29" s="21">
        <f t="shared" si="7"/>
        <v>12548361.349999998</v>
      </c>
    </row>
    <row r="30" spans="1:8" s="13" customFormat="1">
      <c r="A30" s="16"/>
      <c r="B30" s="17" t="s">
        <v>31</v>
      </c>
      <c r="C30" s="18">
        <v>2442246.4899999998</v>
      </c>
      <c r="D30" s="19">
        <v>-2142.7299999999814</v>
      </c>
      <c r="E30" s="20">
        <f t="shared" si="6"/>
        <v>2440103.7599999998</v>
      </c>
      <c r="F30" s="18">
        <v>0</v>
      </c>
      <c r="G30" s="19">
        <v>0</v>
      </c>
      <c r="H30" s="21">
        <f t="shared" si="7"/>
        <v>2440103.7599999998</v>
      </c>
    </row>
    <row r="31" spans="1:8" s="13" customFormat="1">
      <c r="A31" s="16"/>
      <c r="B31" s="17" t="s">
        <v>32</v>
      </c>
      <c r="C31" s="18">
        <v>58626365.570000008</v>
      </c>
      <c r="D31" s="19">
        <v>25729140.409999996</v>
      </c>
      <c r="E31" s="20">
        <f t="shared" si="6"/>
        <v>84355505.980000004</v>
      </c>
      <c r="F31" s="18">
        <v>7667316.7200000007</v>
      </c>
      <c r="G31" s="19">
        <v>367849.91</v>
      </c>
      <c r="H31" s="21">
        <f t="shared" si="7"/>
        <v>76688189.260000005</v>
      </c>
    </row>
    <row r="32" spans="1:8" s="13" customFormat="1" ht="4.5" customHeight="1">
      <c r="A32" s="16"/>
      <c r="B32" s="17"/>
      <c r="C32" s="20"/>
      <c r="D32" s="20"/>
      <c r="E32" s="20"/>
      <c r="F32" s="20"/>
      <c r="G32" s="20"/>
      <c r="H32" s="21"/>
    </row>
    <row r="33" spans="1:8" s="13" customFormat="1">
      <c r="A33" s="62" t="s">
        <v>33</v>
      </c>
      <c r="B33" s="63"/>
      <c r="C33" s="11">
        <f t="shared" ref="C33:H33" si="8">SUM(C34:C43)</f>
        <v>2923856567.8700008</v>
      </c>
      <c r="D33" s="11">
        <f t="shared" si="8"/>
        <v>203993792.52999988</v>
      </c>
      <c r="E33" s="11">
        <f t="shared" si="8"/>
        <v>3127850360.4000006</v>
      </c>
      <c r="F33" s="11">
        <f t="shared" si="8"/>
        <v>528845700.27999991</v>
      </c>
      <c r="G33" s="11">
        <f t="shared" si="8"/>
        <v>381266230.25000012</v>
      </c>
      <c r="H33" s="12">
        <f t="shared" si="8"/>
        <v>2599004660.1200008</v>
      </c>
    </row>
    <row r="34" spans="1:8" s="13" customFormat="1">
      <c r="A34" s="16"/>
      <c r="B34" s="17" t="s">
        <v>34</v>
      </c>
      <c r="C34" s="18">
        <v>292114038.13000005</v>
      </c>
      <c r="D34" s="19">
        <v>37822251.949999928</v>
      </c>
      <c r="E34" s="20">
        <f t="shared" ref="E34:E43" si="9">C34+D34</f>
        <v>329936290.07999998</v>
      </c>
      <c r="F34" s="18">
        <v>34703428.68</v>
      </c>
      <c r="G34" s="19">
        <v>25535776.59</v>
      </c>
      <c r="H34" s="21">
        <f t="shared" ref="H34:H43" si="10">E34-F34</f>
        <v>295232861.39999998</v>
      </c>
    </row>
    <row r="35" spans="1:8" s="13" customFormat="1">
      <c r="A35" s="16"/>
      <c r="B35" s="17" t="s">
        <v>35</v>
      </c>
      <c r="C35" s="18">
        <v>118107828.51000004</v>
      </c>
      <c r="D35" s="19">
        <v>26689181.129999951</v>
      </c>
      <c r="E35" s="20">
        <f t="shared" si="9"/>
        <v>144797009.63999999</v>
      </c>
      <c r="F35" s="18">
        <v>19522262.949999999</v>
      </c>
      <c r="G35" s="19">
        <v>1541817.96</v>
      </c>
      <c r="H35" s="21">
        <f t="shared" si="10"/>
        <v>125274746.68999998</v>
      </c>
    </row>
    <row r="36" spans="1:8" s="13" customFormat="1">
      <c r="A36" s="16"/>
      <c r="B36" s="17" t="s">
        <v>36</v>
      </c>
      <c r="C36" s="18">
        <v>338107629.81999999</v>
      </c>
      <c r="D36" s="19">
        <v>97080338.620000064</v>
      </c>
      <c r="E36" s="20">
        <f t="shared" si="9"/>
        <v>435187968.44000006</v>
      </c>
      <c r="F36" s="18">
        <v>41436089.200000003</v>
      </c>
      <c r="G36" s="19">
        <v>40407793.440000005</v>
      </c>
      <c r="H36" s="21">
        <f t="shared" si="10"/>
        <v>393751879.24000007</v>
      </c>
    </row>
    <row r="37" spans="1:8" s="13" customFormat="1">
      <c r="A37" s="16"/>
      <c r="B37" s="17" t="s">
        <v>37</v>
      </c>
      <c r="C37" s="18">
        <v>344794151.12</v>
      </c>
      <c r="D37" s="19">
        <v>10609904.569999993</v>
      </c>
      <c r="E37" s="20">
        <f t="shared" si="9"/>
        <v>355404055.69</v>
      </c>
      <c r="F37" s="18">
        <v>53804058.299999997</v>
      </c>
      <c r="G37" s="19">
        <v>37435373.990000002</v>
      </c>
      <c r="H37" s="21">
        <f t="shared" si="10"/>
        <v>301599997.38999999</v>
      </c>
    </row>
    <row r="38" spans="1:8" s="13" customFormat="1">
      <c r="A38" s="65"/>
      <c r="B38" s="17" t="s">
        <v>38</v>
      </c>
      <c r="C38" s="18">
        <v>242284444.74000001</v>
      </c>
      <c r="D38" s="19">
        <v>25297635.939999908</v>
      </c>
      <c r="E38" s="20">
        <f t="shared" si="9"/>
        <v>267582080.67999992</v>
      </c>
      <c r="F38" s="18">
        <v>34262935.490000002</v>
      </c>
      <c r="G38" s="19">
        <v>21341154.809999999</v>
      </c>
      <c r="H38" s="21">
        <f t="shared" si="10"/>
        <v>233319145.18999991</v>
      </c>
    </row>
    <row r="39" spans="1:8" s="13" customFormat="1">
      <c r="A39" s="65"/>
      <c r="B39" s="17" t="s">
        <v>39</v>
      </c>
      <c r="C39" s="22"/>
      <c r="D39" s="22">
        <v>0</v>
      </c>
      <c r="E39" s="22">
        <f t="shared" si="9"/>
        <v>0</v>
      </c>
      <c r="F39" s="22"/>
      <c r="G39" s="22"/>
      <c r="H39" s="23">
        <f t="shared" si="10"/>
        <v>0</v>
      </c>
    </row>
    <row r="40" spans="1:8" s="13" customFormat="1">
      <c r="A40" s="16"/>
      <c r="B40" s="17" t="s">
        <v>40</v>
      </c>
      <c r="C40" s="18">
        <v>22131531.309999999</v>
      </c>
      <c r="D40" s="19">
        <v>2952623.4000000022</v>
      </c>
      <c r="E40" s="20">
        <f t="shared" si="9"/>
        <v>25084154.710000001</v>
      </c>
      <c r="F40" s="18">
        <v>20889.989999999998</v>
      </c>
      <c r="G40" s="19">
        <v>12192.31</v>
      </c>
      <c r="H40" s="21">
        <f t="shared" si="10"/>
        <v>25063264.720000003</v>
      </c>
    </row>
    <row r="41" spans="1:8" s="13" customFormat="1">
      <c r="A41" s="16"/>
      <c r="B41" s="17" t="s">
        <v>41</v>
      </c>
      <c r="C41" s="18">
        <v>686458906.17000008</v>
      </c>
      <c r="D41" s="19">
        <v>1815560.6099998951</v>
      </c>
      <c r="E41" s="20">
        <f t="shared" si="9"/>
        <v>688274466.77999997</v>
      </c>
      <c r="F41" s="18">
        <v>114087893.22000001</v>
      </c>
      <c r="G41" s="19">
        <v>73217108.700000003</v>
      </c>
      <c r="H41" s="21">
        <f t="shared" si="10"/>
        <v>574186573.55999994</v>
      </c>
    </row>
    <row r="42" spans="1:8" s="13" customFormat="1">
      <c r="A42" s="16"/>
      <c r="B42" s="17" t="s">
        <v>42</v>
      </c>
      <c r="C42" s="18">
        <v>46297266.659999989</v>
      </c>
      <c r="D42" s="19">
        <v>-6068685.05999998</v>
      </c>
      <c r="E42" s="20">
        <f t="shared" si="9"/>
        <v>40228581.600000009</v>
      </c>
      <c r="F42" s="18">
        <v>4317497.799999998</v>
      </c>
      <c r="G42" s="19">
        <v>1601600.0700000003</v>
      </c>
      <c r="H42" s="21">
        <f t="shared" si="10"/>
        <v>35911083.800000012</v>
      </c>
    </row>
    <row r="43" spans="1:8" s="13" customFormat="1">
      <c r="A43" s="16"/>
      <c r="B43" s="17" t="s">
        <v>43</v>
      </c>
      <c r="C43" s="18">
        <v>833560771.4100008</v>
      </c>
      <c r="D43" s="19">
        <v>7794981.370000124</v>
      </c>
      <c r="E43" s="20">
        <f t="shared" si="9"/>
        <v>841355752.78000093</v>
      </c>
      <c r="F43" s="18">
        <v>226690644.64999986</v>
      </c>
      <c r="G43" s="19">
        <v>180173412.38000008</v>
      </c>
      <c r="H43" s="21">
        <f t="shared" si="10"/>
        <v>614665108.13000107</v>
      </c>
    </row>
    <row r="44" spans="1:8" s="13" customFormat="1" ht="4.5" customHeight="1">
      <c r="A44" s="16"/>
      <c r="B44" s="17"/>
      <c r="C44" s="20"/>
      <c r="D44" s="20"/>
      <c r="E44" s="20"/>
      <c r="F44" s="20"/>
      <c r="G44" s="20"/>
      <c r="H44" s="21"/>
    </row>
    <row r="45" spans="1:8" s="13" customFormat="1">
      <c r="A45" s="62" t="s">
        <v>44</v>
      </c>
      <c r="B45" s="63"/>
      <c r="C45" s="11">
        <f t="shared" ref="C45:H45" si="11">SUM(C46:C54)</f>
        <v>14014336434.289999</v>
      </c>
      <c r="D45" s="11">
        <f t="shared" si="11"/>
        <v>229847148.24999845</v>
      </c>
      <c r="E45" s="11">
        <f t="shared" si="11"/>
        <v>14244183582.539995</v>
      </c>
      <c r="F45" s="11">
        <f t="shared" si="11"/>
        <v>2665414473.9799986</v>
      </c>
      <c r="G45" s="11">
        <f t="shared" si="11"/>
        <v>2647750144.6399989</v>
      </c>
      <c r="H45" s="12">
        <f t="shared" si="11"/>
        <v>11578769108.559998</v>
      </c>
    </row>
    <row r="46" spans="1:8" s="13" customFormat="1">
      <c r="A46" s="16"/>
      <c r="B46" s="17" t="s">
        <v>45</v>
      </c>
      <c r="C46" s="18">
        <v>12066435599.899998</v>
      </c>
      <c r="D46" s="19">
        <v>-318909945.8200016</v>
      </c>
      <c r="E46" s="20">
        <f t="shared" ref="E46:E54" si="12">C46+D46</f>
        <v>11747525654.079996</v>
      </c>
      <c r="F46" s="18">
        <v>2524586833.8999987</v>
      </c>
      <c r="G46" s="19">
        <v>2511632311.019999</v>
      </c>
      <c r="H46" s="21">
        <f t="shared" ref="H46:H54" si="13">E46-F46</f>
        <v>9222938820.1799965</v>
      </c>
    </row>
    <row r="47" spans="1:8" s="13" customFormat="1">
      <c r="A47" s="16"/>
      <c r="B47" s="17" t="s">
        <v>46</v>
      </c>
      <c r="C47" s="18"/>
      <c r="D47" s="19">
        <v>0</v>
      </c>
      <c r="E47" s="20">
        <f t="shared" si="12"/>
        <v>0</v>
      </c>
      <c r="F47" s="18"/>
      <c r="G47" s="19"/>
      <c r="H47" s="21">
        <f t="shared" si="13"/>
        <v>0</v>
      </c>
    </row>
    <row r="48" spans="1:8" s="13" customFormat="1">
      <c r="A48" s="16"/>
      <c r="B48" s="17" t="s">
        <v>47</v>
      </c>
      <c r="C48" s="18">
        <v>638478150.61000001</v>
      </c>
      <c r="D48" s="19">
        <v>36300849.120000005</v>
      </c>
      <c r="E48" s="20">
        <f t="shared" si="12"/>
        <v>674778999.73000002</v>
      </c>
      <c r="F48" s="18">
        <v>86130001.129999995</v>
      </c>
      <c r="G48" s="19">
        <v>83966989.129999995</v>
      </c>
      <c r="H48" s="21">
        <f t="shared" si="13"/>
        <v>588648998.60000002</v>
      </c>
    </row>
    <row r="49" spans="1:8" s="13" customFormat="1">
      <c r="A49" s="16"/>
      <c r="B49" s="17" t="s">
        <v>48</v>
      </c>
      <c r="C49" s="18">
        <v>1210074169.0899999</v>
      </c>
      <c r="D49" s="19">
        <v>512456244.95000005</v>
      </c>
      <c r="E49" s="20">
        <f t="shared" si="12"/>
        <v>1722530414.04</v>
      </c>
      <c r="F49" s="18">
        <v>19014090.369999997</v>
      </c>
      <c r="G49" s="19">
        <v>17204647.469999999</v>
      </c>
      <c r="H49" s="21">
        <f t="shared" si="13"/>
        <v>1703516323.6700001</v>
      </c>
    </row>
    <row r="50" spans="1:8" s="13" customFormat="1">
      <c r="A50" s="16"/>
      <c r="B50" s="17" t="s">
        <v>49</v>
      </c>
      <c r="C50" s="18">
        <v>99348514.689999998</v>
      </c>
      <c r="D50" s="19">
        <v>0</v>
      </c>
      <c r="E50" s="20">
        <f t="shared" si="12"/>
        <v>99348514.689999998</v>
      </c>
      <c r="F50" s="18">
        <v>35683548.579999998</v>
      </c>
      <c r="G50" s="19">
        <v>34946197.019999996</v>
      </c>
      <c r="H50" s="21">
        <f t="shared" si="13"/>
        <v>63664966.109999999</v>
      </c>
    </row>
    <row r="51" spans="1:8" s="13" customFormat="1">
      <c r="A51" s="24"/>
      <c r="B51" s="25" t="s">
        <v>50</v>
      </c>
      <c r="C51" s="26"/>
      <c r="D51" s="27">
        <v>0</v>
      </c>
      <c r="E51" s="28">
        <f t="shared" si="12"/>
        <v>0</v>
      </c>
      <c r="F51" s="26"/>
      <c r="G51" s="27"/>
      <c r="H51" s="29">
        <f t="shared" si="13"/>
        <v>0</v>
      </c>
    </row>
    <row r="52" spans="1:8" s="13" customFormat="1">
      <c r="A52" s="30"/>
      <c r="B52" s="31" t="s">
        <v>51</v>
      </c>
      <c r="C52" s="32"/>
      <c r="D52" s="33">
        <v>0</v>
      </c>
      <c r="E52" s="34">
        <f t="shared" si="12"/>
        <v>0</v>
      </c>
      <c r="F52" s="32"/>
      <c r="G52" s="33"/>
      <c r="H52" s="35">
        <f t="shared" si="13"/>
        <v>0</v>
      </c>
    </row>
    <row r="53" spans="1:8" s="13" customFormat="1">
      <c r="A53" s="16"/>
      <c r="B53" s="17" t="s">
        <v>52</v>
      </c>
      <c r="C53" s="18"/>
      <c r="D53" s="19">
        <v>0</v>
      </c>
      <c r="E53" s="20">
        <f t="shared" si="12"/>
        <v>0</v>
      </c>
      <c r="F53" s="18"/>
      <c r="G53" s="19"/>
      <c r="H53" s="21">
        <f t="shared" si="13"/>
        <v>0</v>
      </c>
    </row>
    <row r="54" spans="1:8" s="13" customFormat="1">
      <c r="A54" s="16"/>
      <c r="B54" s="17" t="s">
        <v>53</v>
      </c>
      <c r="C54" s="18"/>
      <c r="D54" s="19">
        <v>0</v>
      </c>
      <c r="E54" s="20">
        <f t="shared" si="12"/>
        <v>0</v>
      </c>
      <c r="F54" s="18"/>
      <c r="G54" s="19"/>
      <c r="H54" s="21">
        <f t="shared" si="13"/>
        <v>0</v>
      </c>
    </row>
    <row r="55" spans="1:8" s="13" customFormat="1" ht="5.25" customHeight="1">
      <c r="A55" s="16"/>
      <c r="B55" s="17"/>
      <c r="C55" s="20"/>
      <c r="D55" s="20"/>
      <c r="E55" s="20"/>
      <c r="F55" s="20"/>
      <c r="G55" s="20"/>
      <c r="H55" s="21"/>
    </row>
    <row r="56" spans="1:8" s="13" customFormat="1">
      <c r="A56" s="62" t="s">
        <v>54</v>
      </c>
      <c r="B56" s="63"/>
      <c r="C56" s="11">
        <f t="shared" ref="C56:H56" si="14">SUM(C57:C65)</f>
        <v>6201410.8100000005</v>
      </c>
      <c r="D56" s="11">
        <f t="shared" si="14"/>
        <v>54124007.790000007</v>
      </c>
      <c r="E56" s="11">
        <f t="shared" si="14"/>
        <v>60325418.600000001</v>
      </c>
      <c r="F56" s="11">
        <f t="shared" si="14"/>
        <v>8167157.9100000001</v>
      </c>
      <c r="G56" s="11">
        <f t="shared" si="14"/>
        <v>8032570.6500000004</v>
      </c>
      <c r="H56" s="12">
        <f t="shared" si="14"/>
        <v>52158260.689999998</v>
      </c>
    </row>
    <row r="57" spans="1:8" s="13" customFormat="1">
      <c r="A57" s="16"/>
      <c r="B57" s="17" t="s">
        <v>55</v>
      </c>
      <c r="C57" s="18">
        <v>3012361.45</v>
      </c>
      <c r="D57" s="19">
        <v>18824974.020000003</v>
      </c>
      <c r="E57" s="20">
        <f t="shared" ref="E57:E65" si="15">C57+D57</f>
        <v>21837335.470000003</v>
      </c>
      <c r="F57" s="18">
        <v>966777.91</v>
      </c>
      <c r="G57" s="19">
        <v>927350.67</v>
      </c>
      <c r="H57" s="21">
        <f t="shared" ref="H57:H65" si="16">E57-F57</f>
        <v>20870557.560000002</v>
      </c>
    </row>
    <row r="58" spans="1:8" s="13" customFormat="1">
      <c r="A58" s="16"/>
      <c r="B58" s="17" t="s">
        <v>56</v>
      </c>
      <c r="C58" s="18">
        <v>1479855.32</v>
      </c>
      <c r="D58" s="19">
        <v>1869820.6199999999</v>
      </c>
      <c r="E58" s="20">
        <f t="shared" si="15"/>
        <v>3349675.94</v>
      </c>
      <c r="F58" s="18">
        <v>17400</v>
      </c>
      <c r="G58" s="19">
        <v>0</v>
      </c>
      <c r="H58" s="21">
        <f t="shared" si="16"/>
        <v>3332275.94</v>
      </c>
    </row>
    <row r="59" spans="1:8" s="13" customFormat="1">
      <c r="A59" s="16"/>
      <c r="B59" s="17" t="s">
        <v>57</v>
      </c>
      <c r="C59" s="18">
        <v>621694</v>
      </c>
      <c r="D59" s="19">
        <v>0</v>
      </c>
      <c r="E59" s="20">
        <f t="shared" si="15"/>
        <v>621694</v>
      </c>
      <c r="F59" s="18">
        <v>0</v>
      </c>
      <c r="G59" s="19">
        <v>0</v>
      </c>
      <c r="H59" s="21">
        <f t="shared" si="16"/>
        <v>621694</v>
      </c>
    </row>
    <row r="60" spans="1:8" s="13" customFormat="1">
      <c r="A60" s="16"/>
      <c r="B60" s="17" t="s">
        <v>58</v>
      </c>
      <c r="C60" s="18">
        <v>0</v>
      </c>
      <c r="D60" s="19">
        <v>26492039.98</v>
      </c>
      <c r="E60" s="20">
        <f t="shared" si="15"/>
        <v>26492039.98</v>
      </c>
      <c r="F60" s="18">
        <v>7105219.9800000004</v>
      </c>
      <c r="G60" s="19">
        <v>7105219.9800000004</v>
      </c>
      <c r="H60" s="21">
        <f t="shared" si="16"/>
        <v>19386820</v>
      </c>
    </row>
    <row r="61" spans="1:8" s="13" customFormat="1">
      <c r="A61" s="16"/>
      <c r="B61" s="17" t="s">
        <v>59</v>
      </c>
      <c r="C61" s="18">
        <v>0</v>
      </c>
      <c r="D61" s="19">
        <v>0</v>
      </c>
      <c r="E61" s="20">
        <f t="shared" si="15"/>
        <v>0</v>
      </c>
      <c r="F61" s="18">
        <v>0</v>
      </c>
      <c r="G61" s="19">
        <v>0</v>
      </c>
      <c r="H61" s="21">
        <f t="shared" si="16"/>
        <v>0</v>
      </c>
    </row>
    <row r="62" spans="1:8" s="13" customFormat="1">
      <c r="A62" s="16"/>
      <c r="B62" s="17" t="s">
        <v>60</v>
      </c>
      <c r="C62" s="18">
        <v>937500.04</v>
      </c>
      <c r="D62" s="19">
        <v>6089173.1699999999</v>
      </c>
      <c r="E62" s="20">
        <f t="shared" si="15"/>
        <v>7026673.21</v>
      </c>
      <c r="F62" s="18">
        <v>77760.02</v>
      </c>
      <c r="G62" s="19">
        <v>0</v>
      </c>
      <c r="H62" s="21">
        <f t="shared" si="16"/>
        <v>6948913.1900000004</v>
      </c>
    </row>
    <row r="63" spans="1:8" s="13" customFormat="1">
      <c r="A63" s="16"/>
      <c r="B63" s="17" t="s">
        <v>61</v>
      </c>
      <c r="C63" s="18">
        <v>150000</v>
      </c>
      <c r="D63" s="19">
        <v>0</v>
      </c>
      <c r="E63" s="20">
        <f t="shared" si="15"/>
        <v>150000</v>
      </c>
      <c r="F63" s="18">
        <v>0</v>
      </c>
      <c r="G63" s="19">
        <v>0</v>
      </c>
      <c r="H63" s="21">
        <f t="shared" si="16"/>
        <v>150000</v>
      </c>
    </row>
    <row r="64" spans="1:8" s="13" customFormat="1">
      <c r="A64" s="16"/>
      <c r="B64" s="17" t="s">
        <v>62</v>
      </c>
      <c r="C64" s="18">
        <v>0</v>
      </c>
      <c r="D64" s="19">
        <v>0</v>
      </c>
      <c r="E64" s="20">
        <f t="shared" si="15"/>
        <v>0</v>
      </c>
      <c r="F64" s="18">
        <v>0</v>
      </c>
      <c r="G64" s="19">
        <v>0</v>
      </c>
      <c r="H64" s="21">
        <f t="shared" si="16"/>
        <v>0</v>
      </c>
    </row>
    <row r="65" spans="1:8" s="13" customFormat="1">
      <c r="A65" s="16"/>
      <c r="B65" s="17" t="s">
        <v>63</v>
      </c>
      <c r="C65" s="18">
        <v>0</v>
      </c>
      <c r="D65" s="19">
        <v>848000</v>
      </c>
      <c r="E65" s="20">
        <f t="shared" si="15"/>
        <v>848000</v>
      </c>
      <c r="F65" s="18">
        <v>0</v>
      </c>
      <c r="G65" s="19">
        <v>0</v>
      </c>
      <c r="H65" s="21">
        <f t="shared" si="16"/>
        <v>848000</v>
      </c>
    </row>
    <row r="66" spans="1:8" s="13" customFormat="1" ht="5.25" customHeight="1">
      <c r="A66" s="16"/>
      <c r="B66" s="17"/>
      <c r="C66" s="20"/>
      <c r="D66" s="20"/>
      <c r="E66" s="20"/>
      <c r="F66" s="20"/>
      <c r="G66" s="20"/>
      <c r="H66" s="21"/>
    </row>
    <row r="67" spans="1:8" s="13" customFormat="1">
      <c r="A67" s="62" t="s">
        <v>64</v>
      </c>
      <c r="B67" s="63"/>
      <c r="C67" s="11">
        <f t="shared" ref="C67:H67" si="17">SUM(C68:C70)</f>
        <v>858138300</v>
      </c>
      <c r="D67" s="11">
        <f t="shared" si="17"/>
        <v>41641042.899999961</v>
      </c>
      <c r="E67" s="11">
        <f t="shared" si="17"/>
        <v>899779342.89999998</v>
      </c>
      <c r="F67" s="11">
        <f t="shared" si="17"/>
        <v>38078837.310000002</v>
      </c>
      <c r="G67" s="11">
        <f t="shared" si="17"/>
        <v>37887698.310000002</v>
      </c>
      <c r="H67" s="12">
        <f t="shared" si="17"/>
        <v>861700505.58999991</v>
      </c>
    </row>
    <row r="68" spans="1:8" s="13" customFormat="1">
      <c r="A68" s="16"/>
      <c r="B68" s="17" t="s">
        <v>65</v>
      </c>
      <c r="C68" s="18">
        <v>150000000</v>
      </c>
      <c r="D68" s="19">
        <v>21662095.280000001</v>
      </c>
      <c r="E68" s="20">
        <f t="shared" ref="E68:E70" si="18">C68+D68</f>
        <v>171662095.28</v>
      </c>
      <c r="F68" s="18">
        <v>20999999.98</v>
      </c>
      <c r="G68" s="19">
        <v>20999999.98</v>
      </c>
      <c r="H68" s="21">
        <f t="shared" ref="H68:H70" si="19">E68-F68</f>
        <v>150662095.30000001</v>
      </c>
    </row>
    <row r="69" spans="1:8" s="13" customFormat="1">
      <c r="A69" s="16"/>
      <c r="B69" s="17" t="s">
        <v>66</v>
      </c>
      <c r="C69" s="18">
        <v>708138300</v>
      </c>
      <c r="D69" s="19">
        <v>14891207.669999957</v>
      </c>
      <c r="E69" s="20">
        <f t="shared" si="18"/>
        <v>723029507.66999996</v>
      </c>
      <c r="F69" s="18">
        <v>14609313.33</v>
      </c>
      <c r="G69" s="19">
        <v>14609313.33</v>
      </c>
      <c r="H69" s="21">
        <f t="shared" si="19"/>
        <v>708420194.33999991</v>
      </c>
    </row>
    <row r="70" spans="1:8" s="13" customFormat="1">
      <c r="A70" s="16"/>
      <c r="B70" s="17" t="s">
        <v>67</v>
      </c>
      <c r="C70" s="18">
        <v>0</v>
      </c>
      <c r="D70" s="36">
        <v>5087739.95</v>
      </c>
      <c r="E70" s="20">
        <f t="shared" si="18"/>
        <v>5087739.95</v>
      </c>
      <c r="F70" s="18">
        <v>2469524</v>
      </c>
      <c r="G70" s="37">
        <v>2278385</v>
      </c>
      <c r="H70" s="21">
        <f t="shared" si="19"/>
        <v>2618215.9500000002</v>
      </c>
    </row>
    <row r="71" spans="1:8" s="39" customFormat="1" ht="4.5" customHeight="1">
      <c r="A71" s="16"/>
      <c r="B71" s="17"/>
      <c r="C71" s="20"/>
      <c r="D71" s="20"/>
      <c r="E71" s="20"/>
      <c r="F71" s="20"/>
      <c r="G71" s="20"/>
      <c r="H71" s="38"/>
    </row>
    <row r="72" spans="1:8" s="13" customFormat="1">
      <c r="A72" s="62" t="s">
        <v>68</v>
      </c>
      <c r="B72" s="63"/>
      <c r="C72" s="11">
        <f t="shared" ref="C72:H72" si="20">SUM(C73+C74+C75+C76+C77+C79+C80)</f>
        <v>452977644.5</v>
      </c>
      <c r="D72" s="11">
        <f t="shared" si="20"/>
        <v>4311401.8000000045</v>
      </c>
      <c r="E72" s="11">
        <f t="shared" si="20"/>
        <v>457289046.29999995</v>
      </c>
      <c r="F72" s="11">
        <f t="shared" si="20"/>
        <v>23157452.400000002</v>
      </c>
      <c r="G72" s="11">
        <f t="shared" si="20"/>
        <v>23099944.120000001</v>
      </c>
      <c r="H72" s="11">
        <f t="shared" si="20"/>
        <v>434131593.89999998</v>
      </c>
    </row>
    <row r="73" spans="1:8" s="13" customFormat="1">
      <c r="A73" s="16"/>
      <c r="B73" s="17" t="s">
        <v>69</v>
      </c>
      <c r="C73" s="18"/>
      <c r="D73" s="18">
        <v>0</v>
      </c>
      <c r="E73" s="20">
        <f t="shared" ref="E73:E80" si="21">C73+D73</f>
        <v>0</v>
      </c>
      <c r="F73" s="18"/>
      <c r="G73" s="18"/>
      <c r="H73" s="21">
        <f t="shared" ref="H73:H80" si="22">E73-F73</f>
        <v>0</v>
      </c>
    </row>
    <row r="74" spans="1:8" s="13" customFormat="1">
      <c r="A74" s="16"/>
      <c r="B74" s="17" t="s">
        <v>70</v>
      </c>
      <c r="C74" s="18">
        <v>51712934.919999994</v>
      </c>
      <c r="D74" s="19">
        <v>4462201.8000000045</v>
      </c>
      <c r="E74" s="20">
        <f t="shared" si="21"/>
        <v>56175136.719999999</v>
      </c>
      <c r="F74" s="40">
        <v>14635563.920000002</v>
      </c>
      <c r="G74" s="19">
        <v>14578055.640000001</v>
      </c>
      <c r="H74" s="21">
        <f t="shared" si="22"/>
        <v>41539572.799999997</v>
      </c>
    </row>
    <row r="75" spans="1:8" s="13" customFormat="1">
      <c r="A75" s="16"/>
      <c r="B75" s="17" t="s">
        <v>71</v>
      </c>
      <c r="C75" s="18"/>
      <c r="D75" s="18">
        <v>0</v>
      </c>
      <c r="E75" s="20">
        <f t="shared" si="21"/>
        <v>0</v>
      </c>
      <c r="F75" s="18"/>
      <c r="G75" s="18"/>
      <c r="H75" s="21">
        <f t="shared" si="22"/>
        <v>0</v>
      </c>
    </row>
    <row r="76" spans="1:8" s="13" customFormat="1">
      <c r="A76" s="16"/>
      <c r="B76" s="17" t="s">
        <v>72</v>
      </c>
      <c r="C76" s="18"/>
      <c r="D76" s="18">
        <v>0</v>
      </c>
      <c r="E76" s="20">
        <f t="shared" si="21"/>
        <v>0</v>
      </c>
      <c r="F76" s="18"/>
      <c r="G76" s="18"/>
      <c r="H76" s="21">
        <f t="shared" si="22"/>
        <v>0</v>
      </c>
    </row>
    <row r="77" spans="1:8" s="13" customFormat="1">
      <c r="A77" s="16"/>
      <c r="B77" s="17" t="s">
        <v>73</v>
      </c>
      <c r="C77" s="18">
        <v>401264709.57999998</v>
      </c>
      <c r="D77" s="18">
        <v>-150800</v>
      </c>
      <c r="E77" s="20">
        <f t="shared" si="21"/>
        <v>401113909.57999998</v>
      </c>
      <c r="F77" s="18">
        <v>8521888.4800000004</v>
      </c>
      <c r="G77" s="18">
        <v>8521888.4800000004</v>
      </c>
      <c r="H77" s="21">
        <f t="shared" si="22"/>
        <v>392592021.09999996</v>
      </c>
    </row>
    <row r="78" spans="1:8" s="13" customFormat="1">
      <c r="A78" s="16"/>
      <c r="B78" s="17" t="s">
        <v>74</v>
      </c>
      <c r="C78" s="18"/>
      <c r="D78" s="18">
        <v>0</v>
      </c>
      <c r="E78" s="20">
        <f t="shared" si="21"/>
        <v>0</v>
      </c>
      <c r="F78" s="18"/>
      <c r="G78" s="18"/>
      <c r="H78" s="21">
        <f t="shared" si="22"/>
        <v>0</v>
      </c>
    </row>
    <row r="79" spans="1:8" s="13" customFormat="1">
      <c r="A79" s="16"/>
      <c r="B79" s="17" t="s">
        <v>75</v>
      </c>
      <c r="C79" s="18"/>
      <c r="D79" s="18">
        <v>0</v>
      </c>
      <c r="E79" s="20">
        <f t="shared" si="21"/>
        <v>0</v>
      </c>
      <c r="F79" s="18"/>
      <c r="G79" s="18"/>
      <c r="H79" s="21">
        <f t="shared" si="22"/>
        <v>0</v>
      </c>
    </row>
    <row r="80" spans="1:8" s="13" customFormat="1">
      <c r="A80" s="16"/>
      <c r="B80" s="17" t="s">
        <v>76</v>
      </c>
      <c r="C80" s="18"/>
      <c r="D80" s="18">
        <v>0</v>
      </c>
      <c r="E80" s="20">
        <f t="shared" si="21"/>
        <v>0</v>
      </c>
      <c r="F80" s="18"/>
      <c r="G80" s="18"/>
      <c r="H80" s="21">
        <f t="shared" si="22"/>
        <v>0</v>
      </c>
    </row>
    <row r="81" spans="1:8" s="13" customFormat="1" ht="5.25" customHeight="1">
      <c r="A81" s="16"/>
      <c r="B81" s="17"/>
      <c r="C81" s="20"/>
      <c r="D81" s="20"/>
      <c r="E81" s="20"/>
      <c r="F81" s="20"/>
      <c r="G81" s="20"/>
      <c r="H81" s="21"/>
    </row>
    <row r="82" spans="1:8" s="13" customFormat="1">
      <c r="A82" s="62" t="s">
        <v>77</v>
      </c>
      <c r="B82" s="63"/>
      <c r="C82" s="11">
        <f t="shared" ref="C82:H82" si="23">SUM(C83:C85)</f>
        <v>6806791977</v>
      </c>
      <c r="D82" s="11">
        <f t="shared" ref="D82:G82" si="24">SUM(D83:D85)</f>
        <v>2663.600001335144</v>
      </c>
      <c r="E82" s="11">
        <f t="shared" si="24"/>
        <v>6806794640.6000013</v>
      </c>
      <c r="F82" s="11">
        <f t="shared" si="24"/>
        <v>1800116349.019999</v>
      </c>
      <c r="G82" s="11">
        <f t="shared" si="24"/>
        <v>1311639293.0299997</v>
      </c>
      <c r="H82" s="12">
        <f t="shared" si="23"/>
        <v>5006678291.5800018</v>
      </c>
    </row>
    <row r="83" spans="1:8" s="13" customFormat="1">
      <c r="A83" s="16"/>
      <c r="B83" s="17" t="s">
        <v>78</v>
      </c>
      <c r="C83" s="41">
        <v>6806791977</v>
      </c>
      <c r="D83" s="19">
        <v>2663.600001335144</v>
      </c>
      <c r="E83" s="20">
        <f t="shared" ref="E83:E85" si="25">C83+D83</f>
        <v>6806794640.6000013</v>
      </c>
      <c r="F83" s="18">
        <v>1800116349.019999</v>
      </c>
      <c r="G83" s="19">
        <v>1311639293.0299997</v>
      </c>
      <c r="H83" s="21">
        <f t="shared" ref="H83:H85" si="26">E83-F83</f>
        <v>5006678291.5800018</v>
      </c>
    </row>
    <row r="84" spans="1:8" s="13" customFormat="1">
      <c r="A84" s="16"/>
      <c r="B84" s="17" t="s">
        <v>79</v>
      </c>
      <c r="C84" s="18"/>
      <c r="D84" s="18">
        <v>0</v>
      </c>
      <c r="E84" s="20">
        <f t="shared" si="25"/>
        <v>0</v>
      </c>
      <c r="F84" s="18"/>
      <c r="G84" s="18"/>
      <c r="H84" s="21">
        <f t="shared" si="26"/>
        <v>0</v>
      </c>
    </row>
    <row r="85" spans="1:8" s="13" customFormat="1">
      <c r="A85" s="16"/>
      <c r="B85" s="17" t="s">
        <v>80</v>
      </c>
      <c r="C85" s="18"/>
      <c r="D85" s="18">
        <v>0</v>
      </c>
      <c r="E85" s="20">
        <f t="shared" si="25"/>
        <v>0</v>
      </c>
      <c r="F85" s="18"/>
      <c r="G85" s="18"/>
      <c r="H85" s="21">
        <f t="shared" si="26"/>
        <v>0</v>
      </c>
    </row>
    <row r="86" spans="1:8" s="13" customFormat="1" ht="4.5" customHeight="1">
      <c r="A86" s="16"/>
      <c r="B86" s="17"/>
      <c r="C86" s="20"/>
      <c r="D86" s="20"/>
      <c r="E86" s="20"/>
      <c r="F86" s="20"/>
      <c r="G86" s="20"/>
      <c r="H86" s="21"/>
    </row>
    <row r="87" spans="1:8" s="13" customFormat="1">
      <c r="A87" s="62" t="s">
        <v>81</v>
      </c>
      <c r="B87" s="63"/>
      <c r="C87" s="11">
        <f t="shared" ref="C87:H87" si="27">SUM(C88:C94)</f>
        <v>4013587397.7200003</v>
      </c>
      <c r="D87" s="11">
        <f t="shared" si="27"/>
        <v>-260364824.35000026</v>
      </c>
      <c r="E87" s="11">
        <f t="shared" si="27"/>
        <v>3753222573.3699999</v>
      </c>
      <c r="F87" s="11">
        <f t="shared" si="27"/>
        <v>598314928.39999998</v>
      </c>
      <c r="G87" s="11">
        <f t="shared" si="27"/>
        <v>591988712.84000003</v>
      </c>
      <c r="H87" s="12">
        <f t="shared" si="27"/>
        <v>3154907644.9700003</v>
      </c>
    </row>
    <row r="88" spans="1:8" s="13" customFormat="1">
      <c r="A88" s="16"/>
      <c r="B88" s="17" t="s">
        <v>82</v>
      </c>
      <c r="C88" s="18">
        <v>1350340244.8199999</v>
      </c>
      <c r="D88" s="19">
        <v>-15079813.060000181</v>
      </c>
      <c r="E88" s="20">
        <f t="shared" ref="E88:E94" si="28">C88+D88</f>
        <v>1335260431.7599998</v>
      </c>
      <c r="F88" s="18">
        <v>75540827.329999998</v>
      </c>
      <c r="G88" s="19">
        <v>75540827.329999998</v>
      </c>
      <c r="H88" s="21">
        <f t="shared" ref="H88:H94" si="29">E88-F88</f>
        <v>1259719604.4299998</v>
      </c>
    </row>
    <row r="89" spans="1:8" s="13" customFormat="1">
      <c r="A89" s="16"/>
      <c r="B89" s="17" t="s">
        <v>83</v>
      </c>
      <c r="C89" s="18">
        <v>1663196380.0600002</v>
      </c>
      <c r="D89" s="19">
        <v>15079813.059999943</v>
      </c>
      <c r="E89" s="20">
        <f t="shared" si="28"/>
        <v>1678276193.1200001</v>
      </c>
      <c r="F89" s="18">
        <v>318558877.36000001</v>
      </c>
      <c r="G89" s="19">
        <v>318558877.36000001</v>
      </c>
      <c r="H89" s="21">
        <f t="shared" si="29"/>
        <v>1359717315.7600002</v>
      </c>
    </row>
    <row r="90" spans="1:8" s="13" customFormat="1">
      <c r="A90" s="16"/>
      <c r="B90" s="17" t="s">
        <v>84</v>
      </c>
      <c r="C90" s="18"/>
      <c r="D90" s="19">
        <v>0</v>
      </c>
      <c r="E90" s="20">
        <f t="shared" si="28"/>
        <v>0</v>
      </c>
      <c r="F90" s="18"/>
      <c r="G90" s="19"/>
      <c r="H90" s="21">
        <f t="shared" si="29"/>
        <v>0</v>
      </c>
    </row>
    <row r="91" spans="1:8" s="13" customFormat="1">
      <c r="A91" s="16"/>
      <c r="B91" s="17" t="s">
        <v>85</v>
      </c>
      <c r="C91" s="18"/>
      <c r="D91" s="19">
        <v>0</v>
      </c>
      <c r="E91" s="20">
        <f t="shared" si="28"/>
        <v>0</v>
      </c>
      <c r="F91" s="18"/>
      <c r="G91" s="19"/>
      <c r="H91" s="21">
        <f t="shared" si="29"/>
        <v>0</v>
      </c>
    </row>
    <row r="92" spans="1:8" s="13" customFormat="1">
      <c r="A92" s="16"/>
      <c r="B92" s="17" t="s">
        <v>86</v>
      </c>
      <c r="C92" s="18"/>
      <c r="D92" s="19">
        <v>0</v>
      </c>
      <c r="E92" s="20">
        <f t="shared" si="28"/>
        <v>0</v>
      </c>
      <c r="F92" s="18"/>
      <c r="G92" s="19"/>
      <c r="H92" s="21">
        <f t="shared" si="29"/>
        <v>0</v>
      </c>
    </row>
    <row r="93" spans="1:8" s="13" customFormat="1">
      <c r="A93" s="16"/>
      <c r="B93" s="17" t="s">
        <v>87</v>
      </c>
      <c r="C93" s="18"/>
      <c r="D93" s="19">
        <v>0</v>
      </c>
      <c r="E93" s="20">
        <f t="shared" si="28"/>
        <v>0</v>
      </c>
      <c r="F93" s="18"/>
      <c r="G93" s="19"/>
      <c r="H93" s="21">
        <f t="shared" si="29"/>
        <v>0</v>
      </c>
    </row>
    <row r="94" spans="1:8" s="13" customFormat="1">
      <c r="A94" s="24"/>
      <c r="B94" s="25" t="s">
        <v>88</v>
      </c>
      <c r="C94" s="26">
        <v>1000050772.84</v>
      </c>
      <c r="D94" s="27">
        <v>-260364824.35000002</v>
      </c>
      <c r="E94" s="28">
        <f t="shared" si="28"/>
        <v>739685948.49000001</v>
      </c>
      <c r="F94" s="26">
        <v>204215223.71000001</v>
      </c>
      <c r="G94" s="27">
        <v>197889008.15000001</v>
      </c>
      <c r="H94" s="29">
        <f t="shared" si="29"/>
        <v>535470724.77999997</v>
      </c>
    </row>
    <row r="95" spans="1:8" s="13" customFormat="1">
      <c r="A95" s="62" t="s">
        <v>89</v>
      </c>
      <c r="B95" s="63"/>
      <c r="C95" s="11">
        <f t="shared" ref="C95:H95" si="30">C97+C106+C118+C130+C140+C151+C156+C166+C171</f>
        <v>30860589553.000008</v>
      </c>
      <c r="D95" s="11">
        <f t="shared" si="30"/>
        <v>1925711706.1099982</v>
      </c>
      <c r="E95" s="11">
        <f t="shared" si="30"/>
        <v>32786301259.110001</v>
      </c>
      <c r="F95" s="11">
        <f t="shared" si="30"/>
        <v>8660376127.3299999</v>
      </c>
      <c r="G95" s="11">
        <f t="shared" si="30"/>
        <v>8611556904.7199993</v>
      </c>
      <c r="H95" s="11">
        <f t="shared" si="30"/>
        <v>24125925131.780003</v>
      </c>
    </row>
    <row r="96" spans="1:8" s="13" customFormat="1" ht="4.5" customHeight="1">
      <c r="A96" s="14"/>
      <c r="B96" s="15"/>
      <c r="C96" s="20"/>
      <c r="D96" s="20"/>
      <c r="E96" s="20"/>
      <c r="F96" s="20"/>
      <c r="G96" s="20"/>
      <c r="H96" s="21"/>
    </row>
    <row r="97" spans="1:8" s="13" customFormat="1" ht="11.25" customHeight="1">
      <c r="A97" s="62" t="s">
        <v>90</v>
      </c>
      <c r="B97" s="63"/>
      <c r="C97" s="11">
        <f t="shared" ref="C97:H97" si="31">SUM(C98:C104)</f>
        <v>14773548137.990004</v>
      </c>
      <c r="D97" s="11">
        <f t="shared" ref="D97:G97" si="32">SUM(D98:D104)</f>
        <v>23940210.799997926</v>
      </c>
      <c r="E97" s="11">
        <f t="shared" si="32"/>
        <v>14797488348.789999</v>
      </c>
      <c r="F97" s="11">
        <f t="shared" si="32"/>
        <v>4114957784.6100006</v>
      </c>
      <c r="G97" s="11">
        <f t="shared" si="32"/>
        <v>4075079150.6899996</v>
      </c>
      <c r="H97" s="12">
        <f t="shared" si="31"/>
        <v>10682530564.180002</v>
      </c>
    </row>
    <row r="98" spans="1:8" s="13" customFormat="1">
      <c r="A98" s="16"/>
      <c r="B98" s="17" t="s">
        <v>15</v>
      </c>
      <c r="C98" s="18">
        <v>7238228812.8400011</v>
      </c>
      <c r="D98" s="19">
        <v>-664197976.52000141</v>
      </c>
      <c r="E98" s="20">
        <f>C98+D98</f>
        <v>6574030836.3199997</v>
      </c>
      <c r="F98" s="18">
        <v>1767225577.3899999</v>
      </c>
      <c r="G98" s="19">
        <v>1767225577.3899999</v>
      </c>
      <c r="H98" s="21">
        <f t="shared" ref="H98:H104" si="33">E98-F98</f>
        <v>4806805258.9300003</v>
      </c>
    </row>
    <row r="99" spans="1:8" s="13" customFormat="1">
      <c r="A99" s="16"/>
      <c r="B99" s="17" t="s">
        <v>16</v>
      </c>
      <c r="C99" s="18">
        <v>13496464.27</v>
      </c>
      <c r="D99" s="19">
        <v>23664048.050000001</v>
      </c>
      <c r="E99" s="20">
        <f t="shared" ref="E99:E104" si="34">C99+D99</f>
        <v>37160512.32</v>
      </c>
      <c r="F99" s="18">
        <v>14995534.969999999</v>
      </c>
      <c r="G99" s="19">
        <v>14976699.709999999</v>
      </c>
      <c r="H99" s="21">
        <f t="shared" si="33"/>
        <v>22164977.350000001</v>
      </c>
    </row>
    <row r="100" spans="1:8" s="13" customFormat="1">
      <c r="A100" s="16"/>
      <c r="B100" s="17" t="s">
        <v>17</v>
      </c>
      <c r="C100" s="18">
        <v>2476033965.5800009</v>
      </c>
      <c r="D100" s="19">
        <v>65557014.239999771</v>
      </c>
      <c r="E100" s="20">
        <f t="shared" si="34"/>
        <v>2541590979.8200006</v>
      </c>
      <c r="F100" s="18">
        <v>1119010466.0300002</v>
      </c>
      <c r="G100" s="19">
        <v>1119010466.0300002</v>
      </c>
      <c r="H100" s="21">
        <f t="shared" si="33"/>
        <v>1422580513.7900004</v>
      </c>
    </row>
    <row r="101" spans="1:8" s="13" customFormat="1">
      <c r="A101" s="16"/>
      <c r="B101" s="17" t="s">
        <v>18</v>
      </c>
      <c r="C101" s="18">
        <v>1437027860.9400001</v>
      </c>
      <c r="D101" s="19">
        <v>-77246311.00999999</v>
      </c>
      <c r="E101" s="20">
        <f t="shared" si="34"/>
        <v>1359781549.9300001</v>
      </c>
      <c r="F101" s="18">
        <v>290219244.60999995</v>
      </c>
      <c r="G101" s="19">
        <v>279823896.57999998</v>
      </c>
      <c r="H101" s="21">
        <f t="shared" si="33"/>
        <v>1069562305.3200002</v>
      </c>
    </row>
    <row r="102" spans="1:8" s="13" customFormat="1">
      <c r="A102" s="16"/>
      <c r="B102" s="17" t="s">
        <v>19</v>
      </c>
      <c r="C102" s="18">
        <v>2770190021.4500003</v>
      </c>
      <c r="D102" s="19">
        <v>565637490.93999958</v>
      </c>
      <c r="E102" s="20">
        <f t="shared" si="34"/>
        <v>3335827512.3899999</v>
      </c>
      <c r="F102" s="18">
        <v>702978644.45000005</v>
      </c>
      <c r="G102" s="19">
        <v>673514193.81999993</v>
      </c>
      <c r="H102" s="21">
        <f t="shared" si="33"/>
        <v>2632848867.9399996</v>
      </c>
    </row>
    <row r="103" spans="1:8" s="13" customFormat="1">
      <c r="A103" s="16"/>
      <c r="B103" s="17" t="s">
        <v>20</v>
      </c>
      <c r="C103" s="18"/>
      <c r="D103" s="19">
        <v>0</v>
      </c>
      <c r="E103" s="20">
        <f t="shared" si="34"/>
        <v>0</v>
      </c>
      <c r="F103" s="18"/>
      <c r="G103" s="19"/>
      <c r="H103" s="21">
        <f t="shared" si="33"/>
        <v>0</v>
      </c>
    </row>
    <row r="104" spans="1:8" s="13" customFormat="1">
      <c r="A104" s="16"/>
      <c r="B104" s="17" t="s">
        <v>21</v>
      </c>
      <c r="C104" s="18">
        <v>838571012.90999985</v>
      </c>
      <c r="D104" s="19">
        <v>110525945.10000002</v>
      </c>
      <c r="E104" s="20">
        <f t="shared" si="34"/>
        <v>949096958.00999987</v>
      </c>
      <c r="F104" s="18">
        <v>220528317.16</v>
      </c>
      <c r="G104" s="19">
        <v>220528317.16</v>
      </c>
      <c r="H104" s="21">
        <f t="shared" si="33"/>
        <v>728568640.8499999</v>
      </c>
    </row>
    <row r="105" spans="1:8" s="13" customFormat="1" ht="4.5" customHeight="1">
      <c r="A105" s="16"/>
      <c r="B105" s="17"/>
      <c r="C105" s="20"/>
      <c r="D105" s="20">
        <v>0</v>
      </c>
      <c r="E105" s="20"/>
      <c r="F105" s="20"/>
      <c r="G105" s="20"/>
      <c r="H105" s="21"/>
    </row>
    <row r="106" spans="1:8" s="13" customFormat="1">
      <c r="A106" s="62" t="s">
        <v>91</v>
      </c>
      <c r="B106" s="63"/>
      <c r="C106" s="11">
        <f t="shared" ref="C106:H106" si="35">SUM(C107:C116)</f>
        <v>112993384.36</v>
      </c>
      <c r="D106" s="11">
        <f t="shared" si="35"/>
        <v>36539155.430000007</v>
      </c>
      <c r="E106" s="11">
        <f t="shared" si="35"/>
        <v>149532539.79000002</v>
      </c>
      <c r="F106" s="11">
        <f t="shared" si="35"/>
        <v>27850650.090000007</v>
      </c>
      <c r="G106" s="11">
        <f t="shared" si="35"/>
        <v>27771067.290000007</v>
      </c>
      <c r="H106" s="12">
        <f t="shared" si="35"/>
        <v>121681889.70000002</v>
      </c>
    </row>
    <row r="107" spans="1:8" s="13" customFormat="1">
      <c r="A107" s="65"/>
      <c r="B107" s="17" t="s">
        <v>23</v>
      </c>
      <c r="C107" s="18">
        <v>32318252</v>
      </c>
      <c r="D107" s="19">
        <v>14500647.090000004</v>
      </c>
      <c r="E107" s="20">
        <f>C107+D107</f>
        <v>46818899.090000004</v>
      </c>
      <c r="F107" s="18">
        <v>15300724.630000003</v>
      </c>
      <c r="G107" s="19">
        <v>15233193.730000006</v>
      </c>
      <c r="H107" s="21">
        <f t="shared" ref="H107:H116" si="36">E107-F107</f>
        <v>31518174.460000001</v>
      </c>
    </row>
    <row r="108" spans="1:8" s="13" customFormat="1">
      <c r="A108" s="65"/>
      <c r="B108" s="17" t="s">
        <v>24</v>
      </c>
      <c r="C108" s="22"/>
      <c r="D108" s="22">
        <v>0</v>
      </c>
      <c r="E108" s="22"/>
      <c r="F108" s="22"/>
      <c r="G108" s="22"/>
      <c r="H108" s="23">
        <f t="shared" si="36"/>
        <v>0</v>
      </c>
    </row>
    <row r="109" spans="1:8" s="13" customFormat="1">
      <c r="A109" s="16"/>
      <c r="B109" s="17" t="s">
        <v>25</v>
      </c>
      <c r="C109" s="18">
        <v>43478274</v>
      </c>
      <c r="D109" s="19">
        <v>3367040.299999997</v>
      </c>
      <c r="E109" s="20">
        <f t="shared" ref="E109:E116" si="37">C109+D109</f>
        <v>46845314.299999997</v>
      </c>
      <c r="F109" s="18">
        <v>3911141.3</v>
      </c>
      <c r="G109" s="19">
        <v>3904378.3</v>
      </c>
      <c r="H109" s="21">
        <f t="shared" si="36"/>
        <v>42934173</v>
      </c>
    </row>
    <row r="110" spans="1:8" s="13" customFormat="1">
      <c r="A110" s="16"/>
      <c r="B110" s="17" t="s">
        <v>26</v>
      </c>
      <c r="C110" s="18"/>
      <c r="D110" s="19">
        <v>0</v>
      </c>
      <c r="E110" s="20">
        <f t="shared" si="37"/>
        <v>0</v>
      </c>
      <c r="F110" s="18"/>
      <c r="G110" s="19"/>
      <c r="H110" s="21">
        <f t="shared" si="36"/>
        <v>0</v>
      </c>
    </row>
    <row r="111" spans="1:8" s="13" customFormat="1">
      <c r="A111" s="16"/>
      <c r="B111" s="17" t="s">
        <v>27</v>
      </c>
      <c r="C111" s="18">
        <v>1577442</v>
      </c>
      <c r="D111" s="19">
        <v>450903</v>
      </c>
      <c r="E111" s="20">
        <f t="shared" si="37"/>
        <v>2028345</v>
      </c>
      <c r="F111" s="18">
        <v>0</v>
      </c>
      <c r="G111" s="19">
        <v>0</v>
      </c>
      <c r="H111" s="21">
        <f t="shared" si="36"/>
        <v>2028345</v>
      </c>
    </row>
    <row r="112" spans="1:8" s="13" customFormat="1">
      <c r="A112" s="16"/>
      <c r="B112" s="17" t="s">
        <v>28</v>
      </c>
      <c r="C112" s="18">
        <v>13644616.66</v>
      </c>
      <c r="D112" s="19">
        <v>1756995.4200000018</v>
      </c>
      <c r="E112" s="20">
        <f t="shared" si="37"/>
        <v>15401612.080000002</v>
      </c>
      <c r="F112" s="18">
        <v>872783.12</v>
      </c>
      <c r="G112" s="19">
        <v>872783.12</v>
      </c>
      <c r="H112" s="21">
        <f t="shared" si="36"/>
        <v>14528828.960000003</v>
      </c>
    </row>
    <row r="113" spans="1:8" s="13" customFormat="1">
      <c r="A113" s="16"/>
      <c r="B113" s="17" t="s">
        <v>29</v>
      </c>
      <c r="C113" s="18">
        <v>3392750.01</v>
      </c>
      <c r="D113" s="19">
        <v>1364187.5</v>
      </c>
      <c r="E113" s="20">
        <f t="shared" si="37"/>
        <v>4756937.51</v>
      </c>
      <c r="F113" s="18">
        <v>732500</v>
      </c>
      <c r="G113" s="19">
        <v>732500</v>
      </c>
      <c r="H113" s="21">
        <f t="shared" si="36"/>
        <v>4024437.51</v>
      </c>
    </row>
    <row r="114" spans="1:8" s="13" customFormat="1">
      <c r="A114" s="16"/>
      <c r="B114" s="17" t="s">
        <v>30</v>
      </c>
      <c r="C114" s="18">
        <v>9505860.8499999996</v>
      </c>
      <c r="D114" s="19">
        <v>5785445.4900000002</v>
      </c>
      <c r="E114" s="20">
        <f t="shared" si="37"/>
        <v>15291306.34</v>
      </c>
      <c r="F114" s="18">
        <v>6629065.5200000005</v>
      </c>
      <c r="G114" s="19">
        <v>6629065.5200000005</v>
      </c>
      <c r="H114" s="21">
        <f t="shared" si="36"/>
        <v>8662240.8200000003</v>
      </c>
    </row>
    <row r="115" spans="1:8" s="13" customFormat="1">
      <c r="A115" s="16"/>
      <c r="B115" s="17" t="s">
        <v>31</v>
      </c>
      <c r="C115" s="18">
        <v>6550228.8399999999</v>
      </c>
      <c r="D115" s="19">
        <v>7099358.1099999994</v>
      </c>
      <c r="E115" s="20">
        <f t="shared" si="37"/>
        <v>13649586.949999999</v>
      </c>
      <c r="F115" s="18">
        <v>138683.1</v>
      </c>
      <c r="G115" s="19">
        <v>138683.1</v>
      </c>
      <c r="H115" s="21">
        <f t="shared" si="36"/>
        <v>13510903.85</v>
      </c>
    </row>
    <row r="116" spans="1:8" s="13" customFormat="1">
      <c r="A116" s="16"/>
      <c r="B116" s="17" t="s">
        <v>32</v>
      </c>
      <c r="C116" s="18">
        <v>2525960</v>
      </c>
      <c r="D116" s="19">
        <v>2214578.5199999996</v>
      </c>
      <c r="E116" s="20">
        <f t="shared" si="37"/>
        <v>4740538.5199999996</v>
      </c>
      <c r="F116" s="18">
        <v>265752.42</v>
      </c>
      <c r="G116" s="19">
        <v>260463.52</v>
      </c>
      <c r="H116" s="21">
        <f t="shared" si="36"/>
        <v>4474786.0999999996</v>
      </c>
    </row>
    <row r="117" spans="1:8" s="13" customFormat="1" ht="4.5" customHeight="1">
      <c r="A117" s="16"/>
      <c r="B117" s="17"/>
      <c r="C117" s="20"/>
      <c r="D117" s="20"/>
      <c r="E117" s="20"/>
      <c r="F117" s="20"/>
      <c r="G117" s="20"/>
      <c r="H117" s="21"/>
    </row>
    <row r="118" spans="1:8" s="13" customFormat="1">
      <c r="A118" s="62" t="s">
        <v>33</v>
      </c>
      <c r="B118" s="63"/>
      <c r="C118" s="11">
        <f t="shared" ref="C118:H118" si="38">SUM(C119:C128)</f>
        <v>497837656.69999999</v>
      </c>
      <c r="D118" s="11">
        <f t="shared" si="38"/>
        <v>310855056.86999995</v>
      </c>
      <c r="E118" s="11">
        <f t="shared" si="38"/>
        <v>808692713.56999993</v>
      </c>
      <c r="F118" s="11">
        <f t="shared" si="38"/>
        <v>151496489.72</v>
      </c>
      <c r="G118" s="11">
        <f t="shared" si="38"/>
        <v>144176190.75</v>
      </c>
      <c r="H118" s="12">
        <f t="shared" si="38"/>
        <v>657196223.85000014</v>
      </c>
    </row>
    <row r="119" spans="1:8" s="13" customFormat="1">
      <c r="A119" s="16"/>
      <c r="B119" s="17" t="s">
        <v>34</v>
      </c>
      <c r="C119" s="18">
        <v>363227150</v>
      </c>
      <c r="D119" s="19">
        <v>26520120.779999971</v>
      </c>
      <c r="E119" s="20">
        <f>C119+D119</f>
        <v>389747270.77999997</v>
      </c>
      <c r="F119" s="18">
        <v>47024191.870000005</v>
      </c>
      <c r="G119" s="19">
        <v>46532847.439999998</v>
      </c>
      <c r="H119" s="21">
        <f t="shared" ref="H119:H128" si="39">E119-F119</f>
        <v>342723078.90999997</v>
      </c>
    </row>
    <row r="120" spans="1:8" s="13" customFormat="1">
      <c r="A120" s="16"/>
      <c r="B120" s="17" t="s">
        <v>35</v>
      </c>
      <c r="C120" s="18">
        <v>11928875</v>
      </c>
      <c r="D120" s="19">
        <v>20496831.199999999</v>
      </c>
      <c r="E120" s="20">
        <f t="shared" ref="E120:E128" si="40">C120+D120</f>
        <v>32425706.199999999</v>
      </c>
      <c r="F120" s="18">
        <v>6584001.3900000006</v>
      </c>
      <c r="G120" s="19">
        <v>110569.19</v>
      </c>
      <c r="H120" s="21">
        <f t="shared" si="39"/>
        <v>25841704.809999999</v>
      </c>
    </row>
    <row r="121" spans="1:8" s="13" customFormat="1">
      <c r="A121" s="16"/>
      <c r="B121" s="17" t="s">
        <v>36</v>
      </c>
      <c r="C121" s="18">
        <v>26788399.180000003</v>
      </c>
      <c r="D121" s="19">
        <v>53304122.25</v>
      </c>
      <c r="E121" s="20">
        <f t="shared" si="40"/>
        <v>80092521.430000007</v>
      </c>
      <c r="F121" s="18">
        <v>26021294.809999999</v>
      </c>
      <c r="G121" s="19">
        <v>26021294.809999999</v>
      </c>
      <c r="H121" s="21">
        <f t="shared" si="39"/>
        <v>54071226.620000005</v>
      </c>
    </row>
    <row r="122" spans="1:8" s="13" customFormat="1">
      <c r="A122" s="16"/>
      <c r="B122" s="17" t="s">
        <v>37</v>
      </c>
      <c r="C122" s="18">
        <v>1610000</v>
      </c>
      <c r="D122" s="19">
        <v>722851.73</v>
      </c>
      <c r="E122" s="20">
        <f t="shared" si="40"/>
        <v>2332851.73</v>
      </c>
      <c r="F122" s="18">
        <v>707851.73</v>
      </c>
      <c r="G122" s="19">
        <v>707851.73</v>
      </c>
      <c r="H122" s="21">
        <f t="shared" si="39"/>
        <v>1625000</v>
      </c>
    </row>
    <row r="123" spans="1:8" s="13" customFormat="1">
      <c r="A123" s="65"/>
      <c r="B123" s="17" t="s">
        <v>38</v>
      </c>
      <c r="C123" s="18">
        <v>51575904.519999996</v>
      </c>
      <c r="D123" s="19">
        <v>207802053.87</v>
      </c>
      <c r="E123" s="20">
        <f t="shared" si="40"/>
        <v>259377958.38999999</v>
      </c>
      <c r="F123" s="18">
        <v>69595616.25999999</v>
      </c>
      <c r="G123" s="19">
        <v>69581040.859999999</v>
      </c>
      <c r="H123" s="21">
        <f t="shared" si="39"/>
        <v>189782342.13</v>
      </c>
    </row>
    <row r="124" spans="1:8" s="13" customFormat="1">
      <c r="A124" s="65"/>
      <c r="B124" s="17" t="s">
        <v>39</v>
      </c>
      <c r="C124" s="22"/>
      <c r="D124" s="22">
        <v>0</v>
      </c>
      <c r="E124" s="22"/>
      <c r="F124" s="22"/>
      <c r="G124" s="22"/>
      <c r="H124" s="23">
        <f t="shared" si="39"/>
        <v>0</v>
      </c>
    </row>
    <row r="125" spans="1:8" s="13" customFormat="1" ht="14.25" customHeight="1">
      <c r="A125" s="16"/>
      <c r="B125" s="17" t="s">
        <v>40</v>
      </c>
      <c r="C125" s="18">
        <v>318300</v>
      </c>
      <c r="D125" s="19">
        <v>1800000</v>
      </c>
      <c r="E125" s="20">
        <f t="shared" si="40"/>
        <v>2118300</v>
      </c>
      <c r="F125" s="18">
        <v>0</v>
      </c>
      <c r="G125" s="19">
        <v>0</v>
      </c>
      <c r="H125" s="21">
        <f t="shared" si="39"/>
        <v>2118300</v>
      </c>
    </row>
    <row r="126" spans="1:8" s="13" customFormat="1">
      <c r="A126" s="16"/>
      <c r="B126" s="17" t="s">
        <v>41</v>
      </c>
      <c r="C126" s="18">
        <v>16250940</v>
      </c>
      <c r="D126" s="19">
        <v>258988.96999999881</v>
      </c>
      <c r="E126" s="20">
        <f t="shared" si="40"/>
        <v>16509928.969999999</v>
      </c>
      <c r="F126" s="18">
        <v>373712.64000000001</v>
      </c>
      <c r="G126" s="19">
        <v>240647.12</v>
      </c>
      <c r="H126" s="21">
        <f t="shared" si="39"/>
        <v>16136216.329999998</v>
      </c>
    </row>
    <row r="127" spans="1:8" s="13" customFormat="1">
      <c r="A127" s="16"/>
      <c r="B127" s="17" t="s">
        <v>42</v>
      </c>
      <c r="C127" s="18">
        <v>20138088</v>
      </c>
      <c r="D127" s="19">
        <v>40036.009999997914</v>
      </c>
      <c r="E127" s="20">
        <f t="shared" si="40"/>
        <v>20178124.009999998</v>
      </c>
      <c r="F127" s="18">
        <v>206262.90000000002</v>
      </c>
      <c r="G127" s="19">
        <v>181896.92</v>
      </c>
      <c r="H127" s="21">
        <f t="shared" si="39"/>
        <v>19971861.109999999</v>
      </c>
    </row>
    <row r="128" spans="1:8" s="13" customFormat="1">
      <c r="A128" s="16"/>
      <c r="B128" s="17" t="s">
        <v>43</v>
      </c>
      <c r="C128" s="18">
        <v>6000000</v>
      </c>
      <c r="D128" s="19">
        <v>-89947.94000000041</v>
      </c>
      <c r="E128" s="20">
        <f t="shared" si="40"/>
        <v>5910052.0599999996</v>
      </c>
      <c r="F128" s="18">
        <v>983558.12</v>
      </c>
      <c r="G128" s="19">
        <v>800042.68</v>
      </c>
      <c r="H128" s="21">
        <f t="shared" si="39"/>
        <v>4926493.9399999995</v>
      </c>
    </row>
    <row r="129" spans="1:8" s="13" customFormat="1" ht="4.5" customHeight="1">
      <c r="A129" s="16"/>
      <c r="B129" s="17"/>
      <c r="C129" s="20"/>
      <c r="D129" s="20"/>
      <c r="E129" s="20"/>
      <c r="F129" s="20"/>
      <c r="G129" s="20"/>
      <c r="H129" s="38"/>
    </row>
    <row r="130" spans="1:8" s="39" customFormat="1">
      <c r="A130" s="62" t="s">
        <v>92</v>
      </c>
      <c r="B130" s="63"/>
      <c r="C130" s="11">
        <f t="shared" ref="C130:H130" si="41">SUM(C131:C139)</f>
        <v>7339603842.9499989</v>
      </c>
      <c r="D130" s="11">
        <f t="shared" si="41"/>
        <v>628348114.79000068</v>
      </c>
      <c r="E130" s="11">
        <f t="shared" si="41"/>
        <v>7967951957.7399998</v>
      </c>
      <c r="F130" s="11">
        <f t="shared" si="41"/>
        <v>2112988260.8000002</v>
      </c>
      <c r="G130" s="11">
        <f t="shared" si="41"/>
        <v>2112988260.8000002</v>
      </c>
      <c r="H130" s="12">
        <f t="shared" si="41"/>
        <v>5854963696.9399996</v>
      </c>
    </row>
    <row r="131" spans="1:8" s="13" customFormat="1">
      <c r="A131" s="16"/>
      <c r="B131" s="17" t="s">
        <v>45</v>
      </c>
      <c r="C131" s="18">
        <v>7334302000.999999</v>
      </c>
      <c r="D131" s="19">
        <v>431215765.15000057</v>
      </c>
      <c r="E131" s="20">
        <f>C131+D131</f>
        <v>7765517766.1499996</v>
      </c>
      <c r="F131" s="18">
        <v>2052591647.21</v>
      </c>
      <c r="G131" s="18">
        <v>2052591647.21</v>
      </c>
      <c r="H131" s="21">
        <f t="shared" ref="H131:H139" si="42">E131-F131</f>
        <v>5712926118.9399996</v>
      </c>
    </row>
    <row r="132" spans="1:8" s="13" customFormat="1">
      <c r="A132" s="16"/>
      <c r="B132" s="17" t="s">
        <v>46</v>
      </c>
      <c r="C132" s="18"/>
      <c r="D132" s="19">
        <v>0</v>
      </c>
      <c r="E132" s="20">
        <f t="shared" ref="E132:E139" si="43">C132+D132</f>
        <v>0</v>
      </c>
      <c r="F132" s="19"/>
      <c r="G132" s="18"/>
      <c r="H132" s="21">
        <f t="shared" si="42"/>
        <v>0</v>
      </c>
    </row>
    <row r="133" spans="1:8" s="13" customFormat="1">
      <c r="A133" s="16"/>
      <c r="B133" s="17" t="s">
        <v>47</v>
      </c>
      <c r="C133" s="18">
        <v>0</v>
      </c>
      <c r="D133" s="19">
        <v>193624415.70000002</v>
      </c>
      <c r="E133" s="20">
        <f t="shared" si="43"/>
        <v>193624415.70000002</v>
      </c>
      <c r="F133" s="19">
        <v>59966837.700000003</v>
      </c>
      <c r="G133" s="18">
        <v>59966837.700000003</v>
      </c>
      <c r="H133" s="21">
        <f t="shared" si="42"/>
        <v>133657578.00000001</v>
      </c>
    </row>
    <row r="134" spans="1:8" s="13" customFormat="1">
      <c r="A134" s="16"/>
      <c r="B134" s="17" t="s">
        <v>48</v>
      </c>
      <c r="C134" s="18">
        <v>5301841.95</v>
      </c>
      <c r="D134" s="19">
        <v>3507933.9400000004</v>
      </c>
      <c r="E134" s="20">
        <f t="shared" si="43"/>
        <v>8809775.8900000006</v>
      </c>
      <c r="F134" s="19">
        <v>429775.89</v>
      </c>
      <c r="G134" s="18">
        <v>429775.89</v>
      </c>
      <c r="H134" s="21">
        <f t="shared" si="42"/>
        <v>8380000.0000000009</v>
      </c>
    </row>
    <row r="135" spans="1:8" s="13" customFormat="1" ht="14.25" customHeight="1">
      <c r="A135" s="16"/>
      <c r="B135" s="17" t="s">
        <v>49</v>
      </c>
      <c r="C135" s="18"/>
      <c r="D135" s="19">
        <v>0</v>
      </c>
      <c r="E135" s="20">
        <f t="shared" si="43"/>
        <v>0</v>
      </c>
      <c r="F135" s="18"/>
      <c r="G135" s="18"/>
      <c r="H135" s="21">
        <f t="shared" si="42"/>
        <v>0</v>
      </c>
    </row>
    <row r="136" spans="1:8" s="39" customFormat="1">
      <c r="A136" s="16"/>
      <c r="B136" s="17" t="s">
        <v>50</v>
      </c>
      <c r="C136" s="18"/>
      <c r="D136" s="36">
        <v>0</v>
      </c>
      <c r="E136" s="20">
        <f t="shared" si="43"/>
        <v>0</v>
      </c>
      <c r="F136" s="18"/>
      <c r="G136" s="18"/>
      <c r="H136" s="21">
        <f t="shared" si="42"/>
        <v>0</v>
      </c>
    </row>
    <row r="137" spans="1:8" s="13" customFormat="1">
      <c r="A137" s="16"/>
      <c r="B137" s="42" t="s">
        <v>51</v>
      </c>
      <c r="C137" s="18"/>
      <c r="D137" s="18">
        <v>0</v>
      </c>
      <c r="E137" s="20">
        <f t="shared" si="43"/>
        <v>0</v>
      </c>
      <c r="F137" s="18"/>
      <c r="G137" s="18"/>
      <c r="H137" s="21">
        <f t="shared" si="42"/>
        <v>0</v>
      </c>
    </row>
    <row r="138" spans="1:8" s="13" customFormat="1">
      <c r="A138" s="16"/>
      <c r="B138" s="42" t="s">
        <v>52</v>
      </c>
      <c r="C138" s="18"/>
      <c r="D138" s="18">
        <v>0</v>
      </c>
      <c r="E138" s="20">
        <f t="shared" si="43"/>
        <v>0</v>
      </c>
      <c r="F138" s="18"/>
      <c r="G138" s="18"/>
      <c r="H138" s="21">
        <f t="shared" si="42"/>
        <v>0</v>
      </c>
    </row>
    <row r="139" spans="1:8" s="13" customFormat="1">
      <c r="A139" s="24"/>
      <c r="B139" s="43" t="s">
        <v>53</v>
      </c>
      <c r="C139" s="26"/>
      <c r="D139" s="26">
        <v>0</v>
      </c>
      <c r="E139" s="28">
        <f t="shared" si="43"/>
        <v>0</v>
      </c>
      <c r="F139" s="26"/>
      <c r="G139" s="26"/>
      <c r="H139" s="29">
        <f t="shared" si="42"/>
        <v>0</v>
      </c>
    </row>
    <row r="140" spans="1:8" s="13" customFormat="1">
      <c r="A140" s="62" t="s">
        <v>54</v>
      </c>
      <c r="B140" s="63"/>
      <c r="C140" s="11">
        <f t="shared" ref="C140:H140" si="44">SUM(C141:C149)</f>
        <v>169017562</v>
      </c>
      <c r="D140" s="11">
        <f t="shared" si="44"/>
        <v>-9748990.349999994</v>
      </c>
      <c r="E140" s="11">
        <f t="shared" si="44"/>
        <v>159268571.65000001</v>
      </c>
      <c r="F140" s="11">
        <f t="shared" si="44"/>
        <v>25290868.690000001</v>
      </c>
      <c r="G140" s="11">
        <f t="shared" si="44"/>
        <v>25290868.690000001</v>
      </c>
      <c r="H140" s="12">
        <f t="shared" si="44"/>
        <v>133977702.96000001</v>
      </c>
    </row>
    <row r="141" spans="1:8" s="13" customFormat="1">
      <c r="A141" s="16"/>
      <c r="B141" s="17" t="s">
        <v>55</v>
      </c>
      <c r="C141" s="18">
        <v>5576717.96</v>
      </c>
      <c r="D141" s="18">
        <v>13485421.98</v>
      </c>
      <c r="E141" s="20">
        <f>C141+D141</f>
        <v>19062139.940000001</v>
      </c>
      <c r="F141" s="18">
        <v>6579226.0800000001</v>
      </c>
      <c r="G141" s="19">
        <v>6579226.0800000001</v>
      </c>
      <c r="H141" s="21">
        <f t="shared" ref="H141:H149" si="45">E141-F141</f>
        <v>12482913.860000001</v>
      </c>
    </row>
    <row r="142" spans="1:8" s="13" customFormat="1">
      <c r="A142" s="16"/>
      <c r="B142" s="17" t="s">
        <v>56</v>
      </c>
      <c r="C142" s="18">
        <v>532890.11</v>
      </c>
      <c r="D142" s="18">
        <v>-23085.189999999944</v>
      </c>
      <c r="E142" s="20">
        <f t="shared" ref="E142:E154" si="46">C142+D142</f>
        <v>509804.92000000004</v>
      </c>
      <c r="F142" s="18">
        <v>265569.24</v>
      </c>
      <c r="G142" s="19">
        <v>265569.24</v>
      </c>
      <c r="H142" s="21">
        <f t="shared" si="45"/>
        <v>244235.68000000005</v>
      </c>
    </row>
    <row r="143" spans="1:8" s="13" customFormat="1">
      <c r="A143" s="16"/>
      <c r="B143" s="17" t="s">
        <v>57</v>
      </c>
      <c r="C143" s="18">
        <v>468916.02</v>
      </c>
      <c r="D143" s="18">
        <v>-42616.020000000019</v>
      </c>
      <c r="E143" s="20">
        <f t="shared" si="46"/>
        <v>426300</v>
      </c>
      <c r="F143" s="18">
        <v>426300</v>
      </c>
      <c r="G143" s="19">
        <v>426300</v>
      </c>
      <c r="H143" s="21">
        <f t="shared" si="45"/>
        <v>0</v>
      </c>
    </row>
    <row r="144" spans="1:8" s="13" customFormat="1">
      <c r="A144" s="16"/>
      <c r="B144" s="17" t="s">
        <v>58</v>
      </c>
      <c r="C144" s="18">
        <v>115861061.81</v>
      </c>
      <c r="D144" s="18">
        <v>-64714177.990000002</v>
      </c>
      <c r="E144" s="20">
        <f t="shared" si="46"/>
        <v>51146883.82</v>
      </c>
      <c r="F144" s="18">
        <v>13827519.73</v>
      </c>
      <c r="G144" s="19">
        <v>13827519.73</v>
      </c>
      <c r="H144" s="21">
        <f t="shared" si="45"/>
        <v>37319364.090000004</v>
      </c>
    </row>
    <row r="145" spans="1:8" s="13" customFormat="1">
      <c r="A145" s="16"/>
      <c r="B145" s="17" t="s">
        <v>59</v>
      </c>
      <c r="C145" s="18">
        <v>0</v>
      </c>
      <c r="D145" s="18">
        <v>3522110.84</v>
      </c>
      <c r="E145" s="20">
        <f t="shared" si="46"/>
        <v>3522110.84</v>
      </c>
      <c r="F145" s="18">
        <v>812656.41</v>
      </c>
      <c r="G145" s="19">
        <v>812656.41</v>
      </c>
      <c r="H145" s="21">
        <f t="shared" si="45"/>
        <v>2709454.4299999997</v>
      </c>
    </row>
    <row r="146" spans="1:8" s="13" customFormat="1">
      <c r="A146" s="16"/>
      <c r="B146" s="17" t="s">
        <v>60</v>
      </c>
      <c r="C146" s="18">
        <v>40112221.559999995</v>
      </c>
      <c r="D146" s="18">
        <v>4119858.4600000083</v>
      </c>
      <c r="E146" s="20">
        <f t="shared" si="46"/>
        <v>44232080.020000003</v>
      </c>
      <c r="F146" s="18">
        <v>2764067.4699999997</v>
      </c>
      <c r="G146" s="19">
        <v>2764067.4699999997</v>
      </c>
      <c r="H146" s="21">
        <f t="shared" si="45"/>
        <v>41468012.550000004</v>
      </c>
    </row>
    <row r="147" spans="1:8" s="13" customFormat="1">
      <c r="A147" s="16"/>
      <c r="B147" s="17" t="s">
        <v>61</v>
      </c>
      <c r="C147" s="18"/>
      <c r="D147" s="18">
        <v>0</v>
      </c>
      <c r="E147" s="20">
        <f t="shared" si="46"/>
        <v>0</v>
      </c>
      <c r="F147" s="18"/>
      <c r="G147" s="19"/>
      <c r="H147" s="21">
        <f t="shared" si="45"/>
        <v>0</v>
      </c>
    </row>
    <row r="148" spans="1:8" s="13" customFormat="1" ht="14.25" customHeight="1">
      <c r="A148" s="16"/>
      <c r="B148" s="17" t="s">
        <v>62</v>
      </c>
      <c r="C148" s="18"/>
      <c r="D148" s="18">
        <v>0</v>
      </c>
      <c r="E148" s="20">
        <f t="shared" si="46"/>
        <v>0</v>
      </c>
      <c r="F148" s="18"/>
      <c r="G148" s="19"/>
      <c r="H148" s="21">
        <f t="shared" si="45"/>
        <v>0</v>
      </c>
    </row>
    <row r="149" spans="1:8" s="13" customFormat="1">
      <c r="A149" s="16"/>
      <c r="B149" s="17" t="s">
        <v>63</v>
      </c>
      <c r="C149" s="18">
        <v>6465754.540000001</v>
      </c>
      <c r="D149" s="18">
        <v>33903497.569999993</v>
      </c>
      <c r="E149" s="20">
        <f t="shared" si="46"/>
        <v>40369252.109999992</v>
      </c>
      <c r="F149" s="18">
        <v>615529.76</v>
      </c>
      <c r="G149" s="19">
        <v>615529.76</v>
      </c>
      <c r="H149" s="21">
        <f t="shared" si="45"/>
        <v>39753722.349999994</v>
      </c>
    </row>
    <row r="150" spans="1:8" s="13" customFormat="1" ht="6" customHeight="1">
      <c r="A150" s="16"/>
      <c r="B150" s="17"/>
      <c r="C150" s="20"/>
      <c r="D150" s="20"/>
      <c r="E150" s="20"/>
      <c r="F150" s="20"/>
      <c r="G150" s="20"/>
      <c r="H150" s="21"/>
    </row>
    <row r="151" spans="1:8" s="13" customFormat="1">
      <c r="A151" s="62" t="s">
        <v>93</v>
      </c>
      <c r="B151" s="63"/>
      <c r="C151" s="11">
        <f t="shared" ref="C151:H151" si="47">SUM(C152:C154)</f>
        <v>3061095227.4899998</v>
      </c>
      <c r="D151" s="11">
        <f t="shared" si="47"/>
        <v>235527545.79999965</v>
      </c>
      <c r="E151" s="11">
        <f t="shared" si="46"/>
        <v>3296622773.2899995</v>
      </c>
      <c r="F151" s="11">
        <f t="shared" si="47"/>
        <v>575265363.61000001</v>
      </c>
      <c r="G151" s="11">
        <f t="shared" si="47"/>
        <v>573724656.68999994</v>
      </c>
      <c r="H151" s="12">
        <f t="shared" si="47"/>
        <v>2721357409.6799994</v>
      </c>
    </row>
    <row r="152" spans="1:8" s="13" customFormat="1">
      <c r="A152" s="16"/>
      <c r="B152" s="17" t="s">
        <v>65</v>
      </c>
      <c r="C152" s="18">
        <v>2634874900.4299998</v>
      </c>
      <c r="D152" s="19">
        <v>166242368.54999971</v>
      </c>
      <c r="E152" s="20">
        <f t="shared" si="46"/>
        <v>2801117268.9799995</v>
      </c>
      <c r="F152" s="18">
        <v>497203397.11999995</v>
      </c>
      <c r="G152" s="19">
        <v>496443601.23999995</v>
      </c>
      <c r="H152" s="21">
        <f t="shared" ref="H152:H154" si="48">E152-F152</f>
        <v>2303913871.8599997</v>
      </c>
    </row>
    <row r="153" spans="1:8" s="13" customFormat="1">
      <c r="A153" s="16"/>
      <c r="B153" s="17" t="s">
        <v>66</v>
      </c>
      <c r="C153" s="18">
        <v>336250828.63</v>
      </c>
      <c r="D153" s="19">
        <v>63531501.119999945</v>
      </c>
      <c r="E153" s="20">
        <f t="shared" si="46"/>
        <v>399782329.74999994</v>
      </c>
      <c r="F153" s="18">
        <v>57635541.130000003</v>
      </c>
      <c r="G153" s="19">
        <v>56854630.090000004</v>
      </c>
      <c r="H153" s="21">
        <f t="shared" si="48"/>
        <v>342146788.61999995</v>
      </c>
    </row>
    <row r="154" spans="1:8" s="13" customFormat="1">
      <c r="A154" s="16"/>
      <c r="B154" s="17" t="s">
        <v>67</v>
      </c>
      <c r="C154" s="18">
        <v>89969498.430000007</v>
      </c>
      <c r="D154" s="19">
        <v>5753676.1299999952</v>
      </c>
      <c r="E154" s="20">
        <f t="shared" si="46"/>
        <v>95723174.560000002</v>
      </c>
      <c r="F154" s="18">
        <v>20426425.360000003</v>
      </c>
      <c r="G154" s="19">
        <v>20426425.360000003</v>
      </c>
      <c r="H154" s="21">
        <f t="shared" si="48"/>
        <v>75296749.200000003</v>
      </c>
    </row>
    <row r="155" spans="1:8" s="13" customFormat="1" ht="5.25" customHeight="1">
      <c r="A155" s="16"/>
      <c r="B155" s="17"/>
      <c r="C155" s="20"/>
      <c r="D155" s="20"/>
      <c r="E155" s="20"/>
      <c r="F155" s="20"/>
      <c r="G155" s="20"/>
      <c r="H155" s="21"/>
    </row>
    <row r="156" spans="1:8" s="13" customFormat="1" ht="14.25" customHeight="1">
      <c r="A156" s="62" t="s">
        <v>94</v>
      </c>
      <c r="B156" s="63"/>
      <c r="C156" s="11">
        <f t="shared" ref="C156:H156" si="49">SUM(C157+C158+C159+C160+C161+C163+C164)</f>
        <v>0</v>
      </c>
      <c r="D156" s="11">
        <f t="shared" si="49"/>
        <v>0</v>
      </c>
      <c r="E156" s="11">
        <f t="shared" si="49"/>
        <v>0</v>
      </c>
      <c r="F156" s="11">
        <f t="shared" si="49"/>
        <v>0</v>
      </c>
      <c r="G156" s="11">
        <f t="shared" si="49"/>
        <v>0</v>
      </c>
      <c r="H156" s="11">
        <f t="shared" si="49"/>
        <v>0</v>
      </c>
    </row>
    <row r="157" spans="1:8" s="13" customFormat="1">
      <c r="A157" s="16"/>
      <c r="B157" s="17" t="s">
        <v>69</v>
      </c>
      <c r="C157" s="18"/>
      <c r="D157" s="18">
        <v>0</v>
      </c>
      <c r="E157" s="20">
        <f>C157+D157</f>
        <v>0</v>
      </c>
      <c r="F157" s="18"/>
      <c r="G157" s="18"/>
      <c r="H157" s="21">
        <f t="shared" ref="H157:H164" si="50">E157-F157</f>
        <v>0</v>
      </c>
    </row>
    <row r="158" spans="1:8" s="13" customFormat="1">
      <c r="A158" s="16"/>
      <c r="B158" s="17" t="s">
        <v>70</v>
      </c>
      <c r="C158" s="18"/>
      <c r="D158" s="19">
        <v>0</v>
      </c>
      <c r="E158" s="20">
        <f t="shared" ref="E158:E164" si="51">C158+D158</f>
        <v>0</v>
      </c>
      <c r="F158" s="18"/>
      <c r="G158" s="18"/>
      <c r="H158" s="21">
        <f t="shared" si="50"/>
        <v>0</v>
      </c>
    </row>
    <row r="159" spans="1:8" s="13" customFormat="1">
      <c r="A159" s="16"/>
      <c r="B159" s="17" t="s">
        <v>71</v>
      </c>
      <c r="C159" s="18"/>
      <c r="D159" s="18">
        <v>0</v>
      </c>
      <c r="E159" s="20">
        <f t="shared" si="51"/>
        <v>0</v>
      </c>
      <c r="F159" s="18"/>
      <c r="G159" s="18"/>
      <c r="H159" s="21">
        <f t="shared" si="50"/>
        <v>0</v>
      </c>
    </row>
    <row r="160" spans="1:8" s="13" customFormat="1">
      <c r="A160" s="16"/>
      <c r="B160" s="17" t="s">
        <v>72</v>
      </c>
      <c r="C160" s="18"/>
      <c r="D160" s="18">
        <v>0</v>
      </c>
      <c r="E160" s="20">
        <f t="shared" si="51"/>
        <v>0</v>
      </c>
      <c r="F160" s="18"/>
      <c r="G160" s="18"/>
      <c r="H160" s="21">
        <f t="shared" si="50"/>
        <v>0</v>
      </c>
    </row>
    <row r="161" spans="1:8" s="13" customFormat="1">
      <c r="A161" s="16"/>
      <c r="B161" s="17" t="s">
        <v>95</v>
      </c>
      <c r="C161" s="18"/>
      <c r="D161" s="18">
        <v>0</v>
      </c>
      <c r="E161" s="20">
        <f t="shared" si="51"/>
        <v>0</v>
      </c>
      <c r="F161" s="18"/>
      <c r="G161" s="18"/>
      <c r="H161" s="21">
        <f t="shared" si="50"/>
        <v>0</v>
      </c>
    </row>
    <row r="162" spans="1:8" s="13" customFormat="1">
      <c r="A162" s="16"/>
      <c r="B162" s="17" t="s">
        <v>96</v>
      </c>
      <c r="C162" s="18"/>
      <c r="D162" s="18">
        <v>0</v>
      </c>
      <c r="E162" s="20">
        <f t="shared" si="51"/>
        <v>0</v>
      </c>
      <c r="F162" s="18"/>
      <c r="G162" s="18"/>
      <c r="H162" s="21">
        <f t="shared" si="50"/>
        <v>0</v>
      </c>
    </row>
    <row r="163" spans="1:8" s="13" customFormat="1">
      <c r="A163" s="16"/>
      <c r="B163" s="17" t="s">
        <v>75</v>
      </c>
      <c r="C163" s="18"/>
      <c r="D163" s="18">
        <v>0</v>
      </c>
      <c r="E163" s="20">
        <f t="shared" si="51"/>
        <v>0</v>
      </c>
      <c r="F163" s="18"/>
      <c r="G163" s="18"/>
      <c r="H163" s="21">
        <f t="shared" si="50"/>
        <v>0</v>
      </c>
    </row>
    <row r="164" spans="1:8" s="13" customFormat="1">
      <c r="A164" s="16"/>
      <c r="B164" s="17" t="s">
        <v>76</v>
      </c>
      <c r="C164" s="18"/>
      <c r="D164" s="18">
        <v>0</v>
      </c>
      <c r="E164" s="20">
        <f t="shared" si="51"/>
        <v>0</v>
      </c>
      <c r="F164" s="18"/>
      <c r="G164" s="18"/>
      <c r="H164" s="21">
        <f t="shared" si="50"/>
        <v>0</v>
      </c>
    </row>
    <row r="165" spans="1:8" s="13" customFormat="1" ht="4.5" customHeight="1">
      <c r="A165" s="16"/>
      <c r="B165" s="17"/>
      <c r="C165" s="20"/>
      <c r="D165" s="20"/>
      <c r="E165" s="20"/>
      <c r="F165" s="20"/>
      <c r="G165" s="20"/>
      <c r="H165" s="21"/>
    </row>
    <row r="166" spans="1:8" s="13" customFormat="1">
      <c r="A166" s="62" t="s">
        <v>77</v>
      </c>
      <c r="B166" s="63"/>
      <c r="C166" s="11">
        <f t="shared" ref="C166:H166" si="52">SUM(C167:C169)</f>
        <v>4906493741.5100002</v>
      </c>
      <c r="D166" s="11">
        <f t="shared" ref="D166:G166" si="53">SUM(D167:D169)</f>
        <v>270656907.01999998</v>
      </c>
      <c r="E166" s="11">
        <f t="shared" si="53"/>
        <v>5177150648.5299997</v>
      </c>
      <c r="F166" s="11">
        <f t="shared" si="53"/>
        <v>1535364112.6300001</v>
      </c>
      <c r="G166" s="11">
        <f t="shared" si="53"/>
        <v>1535364112.6300001</v>
      </c>
      <c r="H166" s="12">
        <f t="shared" si="52"/>
        <v>3641786535.9000001</v>
      </c>
    </row>
    <row r="167" spans="1:8" s="13" customFormat="1">
      <c r="A167" s="16"/>
      <c r="B167" s="17" t="s">
        <v>78</v>
      </c>
      <c r="C167" s="18"/>
      <c r="D167" s="18">
        <v>0</v>
      </c>
      <c r="E167" s="20">
        <f>C167+D167</f>
        <v>0</v>
      </c>
      <c r="F167" s="18"/>
      <c r="G167" s="18"/>
      <c r="H167" s="21">
        <f t="shared" ref="H167:H169" si="54">E167-F167</f>
        <v>0</v>
      </c>
    </row>
    <row r="168" spans="1:8" s="13" customFormat="1">
      <c r="A168" s="16"/>
      <c r="B168" s="17" t="s">
        <v>79</v>
      </c>
      <c r="C168" s="18">
        <v>4906493741.5100002</v>
      </c>
      <c r="D168" s="19">
        <v>26169306.789999962</v>
      </c>
      <c r="E168" s="20">
        <f t="shared" ref="E168:E169" si="55">C168+D168</f>
        <v>4932663048.3000002</v>
      </c>
      <c r="F168" s="18">
        <v>1290876512.4000001</v>
      </c>
      <c r="G168" s="19">
        <v>1290876512.4000001</v>
      </c>
      <c r="H168" s="21">
        <f t="shared" si="54"/>
        <v>3641786535.9000001</v>
      </c>
    </row>
    <row r="169" spans="1:8" s="13" customFormat="1">
      <c r="A169" s="16"/>
      <c r="B169" s="17" t="s">
        <v>80</v>
      </c>
      <c r="C169" s="18">
        <v>0</v>
      </c>
      <c r="D169" s="19">
        <v>244487600.22999999</v>
      </c>
      <c r="E169" s="20">
        <f t="shared" si="55"/>
        <v>244487600.22999999</v>
      </c>
      <c r="F169" s="18">
        <v>244487600.22999999</v>
      </c>
      <c r="G169" s="19">
        <v>244487600.22999999</v>
      </c>
      <c r="H169" s="21">
        <f t="shared" si="54"/>
        <v>0</v>
      </c>
    </row>
    <row r="170" spans="1:8" s="13" customFormat="1" ht="5.25" customHeight="1">
      <c r="A170" s="16"/>
      <c r="B170" s="17"/>
      <c r="C170" s="20"/>
      <c r="D170" s="20"/>
      <c r="E170" s="20"/>
      <c r="F170" s="20"/>
      <c r="G170" s="20"/>
      <c r="H170" s="21"/>
    </row>
    <row r="171" spans="1:8" s="13" customFormat="1">
      <c r="A171" s="62" t="s">
        <v>97</v>
      </c>
      <c r="B171" s="63"/>
      <c r="C171" s="11">
        <f t="shared" ref="C171:H171" si="56">SUM(C172:C178)</f>
        <v>0</v>
      </c>
      <c r="D171" s="11">
        <f t="shared" si="56"/>
        <v>429593705.75</v>
      </c>
      <c r="E171" s="11">
        <f t="shared" si="56"/>
        <v>429593705.75</v>
      </c>
      <c r="F171" s="11">
        <f t="shared" si="56"/>
        <v>117162597.17999999</v>
      </c>
      <c r="G171" s="11">
        <f t="shared" si="56"/>
        <v>117162597.17999999</v>
      </c>
      <c r="H171" s="12">
        <f t="shared" si="56"/>
        <v>312431108.57000005</v>
      </c>
    </row>
    <row r="172" spans="1:8" s="13" customFormat="1">
      <c r="A172" s="16"/>
      <c r="B172" s="17" t="s">
        <v>82</v>
      </c>
      <c r="C172" s="18">
        <v>0</v>
      </c>
      <c r="D172" s="19">
        <v>95092731.140000001</v>
      </c>
      <c r="E172" s="20">
        <f>C172+D172</f>
        <v>95092731.140000001</v>
      </c>
      <c r="F172" s="18">
        <v>14843157.27</v>
      </c>
      <c r="G172" s="19">
        <v>14843157.27</v>
      </c>
      <c r="H172" s="21">
        <f t="shared" ref="H172:H178" si="57">E172-F172</f>
        <v>80249573.870000005</v>
      </c>
    </row>
    <row r="173" spans="1:8" s="13" customFormat="1">
      <c r="A173" s="16"/>
      <c r="B173" s="17" t="s">
        <v>83</v>
      </c>
      <c r="C173" s="18">
        <v>0</v>
      </c>
      <c r="D173" s="19">
        <v>279824599.11000001</v>
      </c>
      <c r="E173" s="20">
        <f t="shared" ref="E173:E178" si="58">C173+D173</f>
        <v>279824599.11000001</v>
      </c>
      <c r="F173" s="18">
        <v>47643064.409999996</v>
      </c>
      <c r="G173" s="19">
        <v>47643064.409999996</v>
      </c>
      <c r="H173" s="21">
        <f t="shared" si="57"/>
        <v>232181534.70000002</v>
      </c>
    </row>
    <row r="174" spans="1:8" s="13" customFormat="1">
      <c r="A174" s="16"/>
      <c r="B174" s="17" t="s">
        <v>84</v>
      </c>
      <c r="C174" s="18"/>
      <c r="D174" s="19">
        <v>0</v>
      </c>
      <c r="E174" s="20">
        <f t="shared" si="58"/>
        <v>0</v>
      </c>
      <c r="F174" s="18"/>
      <c r="G174" s="19"/>
      <c r="H174" s="21">
        <f t="shared" si="57"/>
        <v>0</v>
      </c>
    </row>
    <row r="175" spans="1:8" s="13" customFormat="1">
      <c r="A175" s="16"/>
      <c r="B175" s="17" t="s">
        <v>85</v>
      </c>
      <c r="C175" s="18"/>
      <c r="D175" s="19">
        <v>0</v>
      </c>
      <c r="E175" s="20">
        <f t="shared" si="58"/>
        <v>0</v>
      </c>
      <c r="F175" s="18"/>
      <c r="G175" s="19"/>
      <c r="H175" s="21">
        <f t="shared" si="57"/>
        <v>0</v>
      </c>
    </row>
    <row r="176" spans="1:8" s="13" customFormat="1">
      <c r="A176" s="16"/>
      <c r="B176" s="17" t="s">
        <v>86</v>
      </c>
      <c r="C176" s="18"/>
      <c r="D176" s="19">
        <v>0</v>
      </c>
      <c r="E176" s="20">
        <f t="shared" si="58"/>
        <v>0</v>
      </c>
      <c r="F176" s="18"/>
      <c r="G176" s="19"/>
      <c r="H176" s="21">
        <f t="shared" si="57"/>
        <v>0</v>
      </c>
    </row>
    <row r="177" spans="1:8" s="13" customFormat="1">
      <c r="A177" s="16"/>
      <c r="B177" s="17" t="s">
        <v>87</v>
      </c>
      <c r="C177" s="18"/>
      <c r="D177" s="19">
        <v>0</v>
      </c>
      <c r="E177" s="20">
        <f t="shared" si="58"/>
        <v>0</v>
      </c>
      <c r="F177" s="18"/>
      <c r="G177" s="19"/>
      <c r="H177" s="21">
        <f t="shared" si="57"/>
        <v>0</v>
      </c>
    </row>
    <row r="178" spans="1:8" s="13" customFormat="1">
      <c r="A178" s="16"/>
      <c r="B178" s="17" t="s">
        <v>88</v>
      </c>
      <c r="C178" s="18">
        <v>0</v>
      </c>
      <c r="D178" s="19">
        <v>54676375.5</v>
      </c>
      <c r="E178" s="20">
        <f t="shared" si="58"/>
        <v>54676375.5</v>
      </c>
      <c r="F178" s="18">
        <v>54676375.5</v>
      </c>
      <c r="G178" s="19">
        <v>54676375.5</v>
      </c>
      <c r="H178" s="21">
        <f t="shared" si="57"/>
        <v>0</v>
      </c>
    </row>
    <row r="179" spans="1:8" s="13" customFormat="1" ht="5.25" customHeight="1">
      <c r="A179" s="16"/>
      <c r="B179" s="17"/>
      <c r="C179" s="20"/>
      <c r="D179" s="20"/>
      <c r="E179" s="20"/>
      <c r="F179" s="20"/>
      <c r="G179" s="20"/>
      <c r="H179" s="38"/>
    </row>
    <row r="180" spans="1:8" s="13" customFormat="1">
      <c r="A180" s="62" t="s">
        <v>98</v>
      </c>
      <c r="B180" s="63"/>
      <c r="C180" s="11">
        <f t="shared" ref="C180:H180" si="59">C10+C95</f>
        <v>71673189153.000015</v>
      </c>
      <c r="D180" s="11">
        <f t="shared" si="59"/>
        <v>2432617319.9899993</v>
      </c>
      <c r="E180" s="11">
        <f t="shared" si="59"/>
        <v>74105806472.990005</v>
      </c>
      <c r="F180" s="11">
        <f t="shared" si="59"/>
        <v>17048850971.299997</v>
      </c>
      <c r="G180" s="11">
        <f t="shared" si="59"/>
        <v>16241198109.619999</v>
      </c>
      <c r="H180" s="12">
        <f t="shared" si="59"/>
        <v>57056955501.69001</v>
      </c>
    </row>
    <row r="181" spans="1:8" s="13" customFormat="1" ht="4.5" customHeight="1">
      <c r="A181" s="44"/>
      <c r="B181" s="45"/>
      <c r="C181" s="46"/>
      <c r="D181" s="47"/>
      <c r="E181" s="47"/>
      <c r="F181" s="47"/>
      <c r="G181" s="47"/>
      <c r="H181" s="48"/>
    </row>
    <row r="182" spans="1:8" s="50" customFormat="1" ht="6" customHeight="1">
      <c r="A182" s="49"/>
      <c r="B182" s="49"/>
      <c r="C182" s="49"/>
      <c r="D182" s="49"/>
      <c r="E182" s="49"/>
      <c r="F182" s="49"/>
      <c r="G182" s="49"/>
      <c r="H182" s="49"/>
    </row>
    <row r="183" spans="1:8" s="50" customFormat="1" ht="24" customHeight="1">
      <c r="A183" s="64" t="s">
        <v>99</v>
      </c>
      <c r="B183" s="64"/>
      <c r="C183" s="64"/>
      <c r="D183" s="64"/>
      <c r="E183" s="64"/>
      <c r="F183" s="64"/>
      <c r="G183" s="64"/>
      <c r="H183" s="64"/>
    </row>
    <row r="184" spans="1:8" s="50" customFormat="1">
      <c r="A184" s="51" t="s">
        <v>100</v>
      </c>
      <c r="C184" s="52"/>
      <c r="D184" s="52"/>
      <c r="E184" s="52"/>
      <c r="F184" s="52"/>
      <c r="G184" s="52"/>
      <c r="H184" s="53"/>
    </row>
    <row r="185" spans="1:8" s="58" customFormat="1" ht="24" customHeight="1">
      <c r="A185" s="54"/>
      <c r="B185" s="55"/>
      <c r="C185" s="56"/>
      <c r="D185" s="56"/>
      <c r="E185" s="56"/>
      <c r="F185" s="56"/>
      <c r="G185" s="56"/>
      <c r="H185" s="57"/>
    </row>
    <row r="186" spans="1:8" s="58" customFormat="1">
      <c r="C186" s="53"/>
      <c r="D186" s="53"/>
      <c r="E186" s="53"/>
      <c r="F186" s="53"/>
      <c r="G186" s="53"/>
      <c r="H186" s="53"/>
    </row>
    <row r="187" spans="1:8" s="58" customFormat="1">
      <c r="C187" s="53"/>
      <c r="D187" s="53"/>
      <c r="E187" s="53"/>
      <c r="F187" s="53"/>
      <c r="G187" s="53"/>
      <c r="H187" s="53"/>
    </row>
    <row r="188" spans="1:8" s="58" customFormat="1">
      <c r="C188" s="53"/>
      <c r="D188" s="53"/>
      <c r="E188" s="53"/>
      <c r="F188" s="53"/>
      <c r="G188" s="53"/>
      <c r="H188" s="53"/>
    </row>
    <row r="189" spans="1:8">
      <c r="C189" s="59"/>
      <c r="D189" s="59"/>
      <c r="E189" s="59"/>
      <c r="F189" s="59"/>
      <c r="G189" s="59"/>
      <c r="H189" s="59"/>
    </row>
    <row r="190" spans="1:8">
      <c r="C190" s="59"/>
      <c r="D190" s="59"/>
      <c r="E190" s="59"/>
      <c r="F190" s="59"/>
      <c r="G190" s="59"/>
      <c r="H190" s="59"/>
    </row>
    <row r="191" spans="1:8">
      <c r="C191" s="59"/>
      <c r="D191" s="59"/>
      <c r="E191" s="59"/>
      <c r="F191" s="59"/>
      <c r="G191" s="59"/>
      <c r="H191" s="59"/>
    </row>
    <row r="192" spans="1:8">
      <c r="C192" s="60"/>
      <c r="D192" s="60"/>
      <c r="E192" s="60"/>
      <c r="F192" s="60"/>
      <c r="G192" s="60"/>
      <c r="H192" s="60"/>
    </row>
    <row r="194" spans="3:8">
      <c r="C194" s="61"/>
      <c r="D194" s="61"/>
      <c r="E194" s="61"/>
      <c r="F194" s="61"/>
      <c r="G194" s="61"/>
      <c r="H194" s="61"/>
    </row>
  </sheetData>
  <mergeCells count="38">
    <mergeCell ref="A22:A23"/>
    <mergeCell ref="A1:H1"/>
    <mergeCell ref="A2:H2"/>
    <mergeCell ref="A3:H3"/>
    <mergeCell ref="A4:H4"/>
    <mergeCell ref="A5:H5"/>
    <mergeCell ref="A6:B8"/>
    <mergeCell ref="C6:G6"/>
    <mergeCell ref="H6:H8"/>
    <mergeCell ref="C7:C8"/>
    <mergeCell ref="E7:E8"/>
    <mergeCell ref="F7:F8"/>
    <mergeCell ref="G7:G8"/>
    <mergeCell ref="A10:B10"/>
    <mergeCell ref="A12:B12"/>
    <mergeCell ref="A21:B21"/>
    <mergeCell ref="A107:A108"/>
    <mergeCell ref="A33:B33"/>
    <mergeCell ref="A38:A39"/>
    <mergeCell ref="A45:B45"/>
    <mergeCell ref="A56:B56"/>
    <mergeCell ref="A67:B67"/>
    <mergeCell ref="A72:B72"/>
    <mergeCell ref="A82:B82"/>
    <mergeCell ref="A87:B87"/>
    <mergeCell ref="A95:B95"/>
    <mergeCell ref="A97:B97"/>
    <mergeCell ref="A106:B106"/>
    <mergeCell ref="A166:B166"/>
    <mergeCell ref="A171:B171"/>
    <mergeCell ref="A180:B180"/>
    <mergeCell ref="A183:H183"/>
    <mergeCell ref="A118:B118"/>
    <mergeCell ref="A123:A124"/>
    <mergeCell ref="A130:B130"/>
    <mergeCell ref="A140:B140"/>
    <mergeCell ref="A151:B151"/>
    <mergeCell ref="A156:B156"/>
  </mergeCells>
  <dataValidations count="1">
    <dataValidation type="whole" allowBlank="1" showInputMessage="1" showErrorMessage="1" sqref="C9:H181">
      <formula1>-999999999999</formula1>
      <formula2>999999999999</formula2>
    </dataValidation>
  </dataValidations>
  <printOptions horizontalCentered="1"/>
  <pageMargins left="0.31496062992125984" right="0.31496062992125984" top="0.74803149606299213" bottom="0.47244094488188981" header="0.19685039370078741" footer="0.23622047244094491"/>
  <pageSetup scale="66" firstPageNumber="154" orientation="landscape" useFirstPageNumber="1" r:id="rId1"/>
  <headerFooter>
    <oddHeader>&amp;C&amp;"Encode Sans Medium,Negrita"&amp;10PODER EJECUTIVO 
DEL ESTADO DE TAMAULIPAS&amp;"-,Negrita"&amp;11
&amp;G</oddHeader>
    <oddFooter>&amp;C&amp;G
&amp;"Encode Sans Medium,Negrita"&amp;10Anexos</oddFooter>
  </headerFooter>
  <rowBreaks count="3" manualBreakCount="3">
    <brk id="51" max="16383" man="1"/>
    <brk id="94" max="16383" man="1"/>
    <brk id="13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LDFAnalitico Egresos COG </vt:lpstr>
      <vt:lpstr>'LDFAnalitico Egresos COG '!Área_de_impresión</vt:lpstr>
      <vt:lpstr>'LDFAnalitico Egresos COG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2023-04-26T22:24:50Z</dcterms:created>
  <dcterms:modified xsi:type="dcterms:W3CDTF">2023-04-27T16:16:25Z</dcterms:modified>
</cp:coreProperties>
</file>