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do Analit Ingr Calend sep" sheetId="2" r:id="rId1"/>
  </sheets>
  <definedNames>
    <definedName name="A_IMPRESIÓN_IM" localSheetId="0">#REF!</definedName>
    <definedName name="_xlnm.Print_Area" localSheetId="0">'Edo Analit Ingr Calend sep'!$A$1:$M$252</definedName>
    <definedName name="_xlnm.Database" localSheetId="0">#REF!</definedName>
    <definedName name="_xlnm.Print_Titles" localSheetId="0">'Edo Analit Ingr Calend sep'!$C:$C,'Edo Analit Ingr Calend sep'!$1:$2</definedName>
    <definedName name="Z_1C9A9121_E977_4B7C_B9B8_1EE409452C9A_.wvu.PrintTitles" localSheetId="0" hidden="1">'Edo Analit Ingr Calend sep'!$1:$2</definedName>
    <definedName name="Z_B4154E39_D80D_4C70_B5BA_E2F4455703A0_.wvu.PrintTitles" localSheetId="0" hidden="1">'Edo Analit Ingr Calend sep'!$1:$2</definedName>
    <definedName name="Z_DAB10FE5_72A9_41F7_9074_75BA0A35D880_.wvu.PrintTitles" localSheetId="0" hidden="1">'Edo Analit Ingr Calend sep'!$1:$2</definedName>
    <definedName name="Z_E7094936_1F74_49C0_9A17_F7F2B6147DB4_.wvu.PrintTitles" localSheetId="0" hidden="1">'Edo Analit Ingr Calend sep'!$1:$2</definedName>
  </definedNames>
  <calcPr calcId="145621"/>
</workbook>
</file>

<file path=xl/calcChain.xml><?xml version="1.0" encoding="utf-8"?>
<calcChain xmlns="http://schemas.openxmlformats.org/spreadsheetml/2006/main">
  <c r="M239" i="2" l="1"/>
  <c r="M238" i="2"/>
  <c r="L237" i="2"/>
  <c r="K237" i="2"/>
  <c r="J237" i="2"/>
  <c r="I237" i="2"/>
  <c r="H237" i="2"/>
  <c r="G237" i="2"/>
  <c r="F237" i="2"/>
  <c r="E237" i="2"/>
  <c r="M237" i="2" s="1"/>
  <c r="D237" i="2"/>
  <c r="M236" i="2"/>
  <c r="M235" i="2"/>
  <c r="L234" i="2"/>
  <c r="K234" i="2"/>
  <c r="J234" i="2"/>
  <c r="I234" i="2"/>
  <c r="H234" i="2"/>
  <c r="G234" i="2"/>
  <c r="F234" i="2"/>
  <c r="E234" i="2"/>
  <c r="M234" i="2" s="1"/>
  <c r="D234" i="2"/>
  <c r="M233" i="2"/>
  <c r="L232" i="2"/>
  <c r="K232" i="2"/>
  <c r="J232" i="2"/>
  <c r="I232" i="2"/>
  <c r="H232" i="2"/>
  <c r="G232" i="2"/>
  <c r="F232" i="2"/>
  <c r="E232" i="2"/>
  <c r="D232" i="2"/>
  <c r="M232" i="2" s="1"/>
  <c r="M231" i="2"/>
  <c r="L230" i="2"/>
  <c r="K230" i="2"/>
  <c r="J230" i="2"/>
  <c r="I230" i="2"/>
  <c r="H230" i="2"/>
  <c r="G230" i="2"/>
  <c r="F230" i="2"/>
  <c r="E230" i="2"/>
  <c r="D230" i="2"/>
  <c r="M230" i="2" s="1"/>
  <c r="M229" i="2"/>
  <c r="M228" i="2"/>
  <c r="M227" i="2"/>
  <c r="M226" i="2"/>
  <c r="M225" i="2"/>
  <c r="M224" i="2"/>
  <c r="M223" i="2"/>
  <c r="M222" i="2"/>
  <c r="M221" i="2"/>
  <c r="M220" i="2"/>
  <c r="M219" i="2"/>
  <c r="L218" i="2"/>
  <c r="K218" i="2"/>
  <c r="J218" i="2"/>
  <c r="I218" i="2"/>
  <c r="H218" i="2"/>
  <c r="G218" i="2"/>
  <c r="F218" i="2"/>
  <c r="E218" i="2"/>
  <c r="D218" i="2"/>
  <c r="M218" i="2" s="1"/>
  <c r="M217" i="2"/>
  <c r="M216" i="2"/>
  <c r="M215" i="2"/>
  <c r="M214" i="2"/>
  <c r="M213" i="2"/>
  <c r="M212" i="2"/>
  <c r="M211" i="2"/>
  <c r="M210" i="2"/>
  <c r="M209" i="2"/>
  <c r="M208" i="2"/>
  <c r="M207" i="2"/>
  <c r="M206" i="2"/>
  <c r="L205" i="2"/>
  <c r="K205" i="2"/>
  <c r="K204" i="2" s="1"/>
  <c r="J205" i="2"/>
  <c r="J204" i="2" s="1"/>
  <c r="I205" i="2"/>
  <c r="H205" i="2"/>
  <c r="G205" i="2"/>
  <c r="G204" i="2" s="1"/>
  <c r="F205" i="2"/>
  <c r="F204" i="2" s="1"/>
  <c r="E205" i="2"/>
  <c r="D205" i="2"/>
  <c r="M205" i="2" s="1"/>
  <c r="L204" i="2"/>
  <c r="I204" i="2"/>
  <c r="H204" i="2"/>
  <c r="E204" i="2"/>
  <c r="D204" i="2"/>
  <c r="M203" i="2"/>
  <c r="M202" i="2"/>
  <c r="M201" i="2"/>
  <c r="M200" i="2"/>
  <c r="M199" i="2"/>
  <c r="M198" i="2"/>
  <c r="M197" i="2"/>
  <c r="L196" i="2"/>
  <c r="K196" i="2"/>
  <c r="J196" i="2"/>
  <c r="I196" i="2"/>
  <c r="I184" i="2" s="1"/>
  <c r="I183" i="2" s="1"/>
  <c r="H196" i="2"/>
  <c r="G196" i="2"/>
  <c r="F196" i="2"/>
  <c r="E196" i="2"/>
  <c r="M196" i="2" s="1"/>
  <c r="D196" i="2"/>
  <c r="M195" i="2"/>
  <c r="M194" i="2"/>
  <c r="M193" i="2"/>
  <c r="M192" i="2"/>
  <c r="M191" i="2"/>
  <c r="M190" i="2"/>
  <c r="M189" i="2"/>
  <c r="M188" i="2"/>
  <c r="M187" i="2"/>
  <c r="M186" i="2"/>
  <c r="M185" i="2"/>
  <c r="L184" i="2"/>
  <c r="K184" i="2"/>
  <c r="K183" i="2" s="1"/>
  <c r="J184" i="2"/>
  <c r="J183" i="2" s="1"/>
  <c r="H184" i="2"/>
  <c r="G184" i="2"/>
  <c r="G183" i="2" s="1"/>
  <c r="F184" i="2"/>
  <c r="F183" i="2" s="1"/>
  <c r="D184" i="2"/>
  <c r="L183" i="2"/>
  <c r="H183" i="2"/>
  <c r="D183" i="2"/>
  <c r="M182" i="2"/>
  <c r="M181" i="2"/>
  <c r="L180" i="2"/>
  <c r="K180" i="2"/>
  <c r="J180" i="2"/>
  <c r="I180" i="2"/>
  <c r="H180" i="2"/>
  <c r="M180" i="2" s="1"/>
  <c r="D180" i="2"/>
  <c r="M179" i="2"/>
  <c r="M178" i="2"/>
  <c r="L177" i="2"/>
  <c r="K177" i="2"/>
  <c r="J177" i="2"/>
  <c r="I177" i="2"/>
  <c r="H177" i="2"/>
  <c r="G177" i="2"/>
  <c r="F177" i="2"/>
  <c r="E177" i="2"/>
  <c r="M177" i="2" s="1"/>
  <c r="D177" i="2"/>
  <c r="M176" i="2"/>
  <c r="M175" i="2"/>
  <c r="L174" i="2"/>
  <c r="K174" i="2"/>
  <c r="J174" i="2"/>
  <c r="I174" i="2"/>
  <c r="M174" i="2" s="1"/>
  <c r="H174" i="2"/>
  <c r="G174" i="2"/>
  <c r="M173" i="2"/>
  <c r="L172" i="2"/>
  <c r="K172" i="2"/>
  <c r="J172" i="2"/>
  <c r="I172" i="2"/>
  <c r="H172" i="2"/>
  <c r="G172" i="2"/>
  <c r="F172" i="2"/>
  <c r="E172" i="2"/>
  <c r="M172" i="2" s="1"/>
  <c r="D172" i="2"/>
  <c r="M171" i="2"/>
  <c r="M170" i="2"/>
  <c r="L169" i="2"/>
  <c r="K169" i="2"/>
  <c r="J169" i="2"/>
  <c r="I169" i="2"/>
  <c r="M169" i="2" s="1"/>
  <c r="H169" i="2"/>
  <c r="G169" i="2"/>
  <c r="M168" i="2"/>
  <c r="M167" i="2"/>
  <c r="L166" i="2"/>
  <c r="K166" i="2"/>
  <c r="J166" i="2"/>
  <c r="I166" i="2"/>
  <c r="H166" i="2"/>
  <c r="G166" i="2"/>
  <c r="M166" i="2" s="1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L145" i="2"/>
  <c r="K145" i="2"/>
  <c r="J145" i="2"/>
  <c r="I145" i="2"/>
  <c r="H145" i="2"/>
  <c r="G145" i="2"/>
  <c r="F145" i="2"/>
  <c r="E145" i="2"/>
  <c r="M145" i="2" s="1"/>
  <c r="D145" i="2"/>
  <c r="M144" i="2"/>
  <c r="M143" i="2"/>
  <c r="M142" i="2"/>
  <c r="M141" i="2"/>
  <c r="M140" i="2"/>
  <c r="L139" i="2"/>
  <c r="K139" i="2"/>
  <c r="J139" i="2"/>
  <c r="I139" i="2"/>
  <c r="H139" i="2"/>
  <c r="M139" i="2" s="1"/>
  <c r="G139" i="2"/>
  <c r="M138" i="2"/>
  <c r="M137" i="2"/>
  <c r="M136" i="2"/>
  <c r="M135" i="2"/>
  <c r="M134" i="2"/>
  <c r="M133" i="2"/>
  <c r="M132" i="2"/>
  <c r="M131" i="2"/>
  <c r="M130" i="2"/>
  <c r="L129" i="2"/>
  <c r="K129" i="2"/>
  <c r="J129" i="2"/>
  <c r="I129" i="2"/>
  <c r="H129" i="2"/>
  <c r="G129" i="2"/>
  <c r="F129" i="2"/>
  <c r="E129" i="2"/>
  <c r="D129" i="2"/>
  <c r="M129" i="2" s="1"/>
  <c r="M128" i="2"/>
  <c r="M127" i="2"/>
  <c r="M126" i="2"/>
  <c r="M125" i="2"/>
  <c r="M124" i="2"/>
  <c r="L123" i="2"/>
  <c r="K123" i="2"/>
  <c r="J123" i="2"/>
  <c r="I123" i="2"/>
  <c r="H123" i="2"/>
  <c r="G123" i="2"/>
  <c r="F123" i="2"/>
  <c r="E123" i="2"/>
  <c r="D123" i="2"/>
  <c r="M123" i="2" s="1"/>
  <c r="M122" i="2"/>
  <c r="L121" i="2"/>
  <c r="K121" i="2"/>
  <c r="K120" i="2" s="1"/>
  <c r="J121" i="2"/>
  <c r="J120" i="2" s="1"/>
  <c r="I121" i="2"/>
  <c r="H121" i="2"/>
  <c r="G121" i="2"/>
  <c r="G120" i="2" s="1"/>
  <c r="F121" i="2"/>
  <c r="F120" i="2" s="1"/>
  <c r="E121" i="2"/>
  <c r="M121" i="2" s="1"/>
  <c r="D121" i="2"/>
  <c r="L120" i="2"/>
  <c r="I120" i="2"/>
  <c r="H120" i="2"/>
  <c r="E120" i="2"/>
  <c r="D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L103" i="2"/>
  <c r="K103" i="2"/>
  <c r="J103" i="2"/>
  <c r="I103" i="2"/>
  <c r="H103" i="2"/>
  <c r="G103" i="2"/>
  <c r="F103" i="2"/>
  <c r="E103" i="2"/>
  <c r="M103" i="2" s="1"/>
  <c r="D103" i="2"/>
  <c r="L102" i="2"/>
  <c r="I102" i="2"/>
  <c r="H102" i="2"/>
  <c r="E102" i="2"/>
  <c r="D102" i="2"/>
  <c r="M101" i="2"/>
  <c r="M100" i="2"/>
  <c r="M99" i="2"/>
  <c r="M98" i="2"/>
  <c r="L97" i="2"/>
  <c r="K97" i="2"/>
  <c r="J97" i="2"/>
  <c r="I97" i="2"/>
  <c r="H97" i="2"/>
  <c r="G97" i="2"/>
  <c r="F97" i="2"/>
  <c r="E97" i="2"/>
  <c r="M97" i="2" s="1"/>
  <c r="D97" i="2"/>
  <c r="M96" i="2"/>
  <c r="M95" i="2"/>
  <c r="M94" i="2"/>
  <c r="M93" i="2"/>
  <c r="M92" i="2"/>
  <c r="M91" i="2"/>
  <c r="M90" i="2"/>
  <c r="L89" i="2"/>
  <c r="K89" i="2"/>
  <c r="J89" i="2"/>
  <c r="I89" i="2"/>
  <c r="H89" i="2"/>
  <c r="G89" i="2"/>
  <c r="F89" i="2"/>
  <c r="E89" i="2"/>
  <c r="D89" i="2"/>
  <c r="M89" i="2" s="1"/>
  <c r="M88" i="2"/>
  <c r="M87" i="2"/>
  <c r="M86" i="2"/>
  <c r="J85" i="2"/>
  <c r="M85" i="2" s="1"/>
  <c r="M84" i="2"/>
  <c r="M83" i="2"/>
  <c r="M82" i="2"/>
  <c r="L81" i="2"/>
  <c r="K81" i="2"/>
  <c r="J81" i="2"/>
  <c r="J80" i="2" s="1"/>
  <c r="I81" i="2"/>
  <c r="I80" i="2" s="1"/>
  <c r="I67" i="2" s="1"/>
  <c r="H81" i="2"/>
  <c r="G81" i="2"/>
  <c r="F81" i="2"/>
  <c r="F80" i="2" s="1"/>
  <c r="E81" i="2"/>
  <c r="M81" i="2" s="1"/>
  <c r="D81" i="2"/>
  <c r="L80" i="2"/>
  <c r="K80" i="2"/>
  <c r="H80" i="2"/>
  <c r="G80" i="2"/>
  <c r="D80" i="2"/>
  <c r="M79" i="2"/>
  <c r="M78" i="2"/>
  <c r="M77" i="2"/>
  <c r="M76" i="2"/>
  <c r="M75" i="2"/>
  <c r="M74" i="2"/>
  <c r="M73" i="2"/>
  <c r="M72" i="2"/>
  <c r="M71" i="2"/>
  <c r="M70" i="2"/>
  <c r="L69" i="2"/>
  <c r="L67" i="2" s="1"/>
  <c r="K69" i="2"/>
  <c r="J69" i="2"/>
  <c r="I69" i="2"/>
  <c r="H69" i="2"/>
  <c r="H67" i="2" s="1"/>
  <c r="G69" i="2"/>
  <c r="F69" i="2"/>
  <c r="E69" i="2"/>
  <c r="D69" i="2"/>
  <c r="D67" i="2" s="1"/>
  <c r="M66" i="2"/>
  <c r="M65" i="2"/>
  <c r="L64" i="2"/>
  <c r="K64" i="2"/>
  <c r="J64" i="2"/>
  <c r="I64" i="2"/>
  <c r="H64" i="2"/>
  <c r="G64" i="2"/>
  <c r="F64" i="2"/>
  <c r="E64" i="2"/>
  <c r="M64" i="2" s="1"/>
  <c r="D64" i="2"/>
  <c r="M63" i="2"/>
  <c r="L62" i="2"/>
  <c r="L61" i="2" s="1"/>
  <c r="L52" i="2" s="1"/>
  <c r="L51" i="2" s="1"/>
  <c r="K62" i="2"/>
  <c r="J62" i="2"/>
  <c r="I62" i="2"/>
  <c r="I61" i="2" s="1"/>
  <c r="H62" i="2"/>
  <c r="H61" i="2" s="1"/>
  <c r="H52" i="2" s="1"/>
  <c r="H51" i="2" s="1"/>
  <c r="G62" i="2"/>
  <c r="F62" i="2"/>
  <c r="E62" i="2"/>
  <c r="E61" i="2" s="1"/>
  <c r="D62" i="2"/>
  <c r="M62" i="2" s="1"/>
  <c r="K61" i="2"/>
  <c r="J61" i="2"/>
  <c r="G61" i="2"/>
  <c r="F61" i="2"/>
  <c r="M60" i="2"/>
  <c r="M59" i="2"/>
  <c r="M58" i="2" s="1"/>
  <c r="L58" i="2"/>
  <c r="J57" i="2"/>
  <c r="M57" i="2" s="1"/>
  <c r="M56" i="2"/>
  <c r="M55" i="2"/>
  <c r="M54" i="2"/>
  <c r="L53" i="2"/>
  <c r="K53" i="2"/>
  <c r="I53" i="2"/>
  <c r="H53" i="2"/>
  <c r="G53" i="2"/>
  <c r="F53" i="2"/>
  <c r="F52" i="2" s="1"/>
  <c r="F51" i="2" s="1"/>
  <c r="E53" i="2"/>
  <c r="D53" i="2"/>
  <c r="K52" i="2"/>
  <c r="K51" i="2" s="1"/>
  <c r="G52" i="2"/>
  <c r="G51" i="2" s="1"/>
  <c r="M50" i="2"/>
  <c r="M49" i="2"/>
  <c r="M48" i="2"/>
  <c r="M47" i="2"/>
  <c r="L46" i="2"/>
  <c r="L45" i="2" s="1"/>
  <c r="K46" i="2"/>
  <c r="K45" i="2" s="1"/>
  <c r="J46" i="2"/>
  <c r="I46" i="2"/>
  <c r="H46" i="2"/>
  <c r="H45" i="2" s="1"/>
  <c r="G46" i="2"/>
  <c r="G45" i="2" s="1"/>
  <c r="F46" i="2"/>
  <c r="E46" i="2"/>
  <c r="D46" i="2"/>
  <c r="D45" i="2" s="1"/>
  <c r="J45" i="2"/>
  <c r="I45" i="2"/>
  <c r="F45" i="2"/>
  <c r="E45" i="2"/>
  <c r="M44" i="2"/>
  <c r="M43" i="2"/>
  <c r="M42" i="2"/>
  <c r="M41" i="2"/>
  <c r="L40" i="2"/>
  <c r="K40" i="2"/>
  <c r="J40" i="2"/>
  <c r="I40" i="2"/>
  <c r="H40" i="2"/>
  <c r="G40" i="2"/>
  <c r="F40" i="2"/>
  <c r="E40" i="2"/>
  <c r="D40" i="2"/>
  <c r="M40" i="2" s="1"/>
  <c r="M39" i="2"/>
  <c r="L38" i="2"/>
  <c r="K38" i="2"/>
  <c r="J38" i="2"/>
  <c r="J21" i="2" s="1"/>
  <c r="I38" i="2"/>
  <c r="H38" i="2"/>
  <c r="G38" i="2"/>
  <c r="F38" i="2"/>
  <c r="F21" i="2" s="1"/>
  <c r="E38" i="2"/>
  <c r="M38" i="2" s="1"/>
  <c r="D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L22" i="2"/>
  <c r="L21" i="2" s="1"/>
  <c r="K22" i="2"/>
  <c r="K21" i="2" s="1"/>
  <c r="J22" i="2"/>
  <c r="I22" i="2"/>
  <c r="H22" i="2"/>
  <c r="H21" i="2" s="1"/>
  <c r="G22" i="2"/>
  <c r="G21" i="2" s="1"/>
  <c r="F22" i="2"/>
  <c r="E22" i="2"/>
  <c r="D22" i="2"/>
  <c r="D21" i="2" s="1"/>
  <c r="M21" i="2" s="1"/>
  <c r="I21" i="2"/>
  <c r="E21" i="2"/>
  <c r="M20" i="2"/>
  <c r="L19" i="2"/>
  <c r="K19" i="2"/>
  <c r="J19" i="2"/>
  <c r="I19" i="2"/>
  <c r="H19" i="2"/>
  <c r="G19" i="2"/>
  <c r="F19" i="2"/>
  <c r="E19" i="2"/>
  <c r="D19" i="2"/>
  <c r="M19" i="2" s="1"/>
  <c r="M18" i="2"/>
  <c r="M17" i="2"/>
  <c r="M16" i="2"/>
  <c r="M15" i="2"/>
  <c r="L14" i="2"/>
  <c r="K14" i="2"/>
  <c r="J14" i="2"/>
  <c r="I14" i="2"/>
  <c r="H14" i="2"/>
  <c r="G14" i="2"/>
  <c r="F14" i="2"/>
  <c r="E14" i="2"/>
  <c r="M14" i="2" s="1"/>
  <c r="D14" i="2"/>
  <c r="M13" i="2"/>
  <c r="L12" i="2"/>
  <c r="K12" i="2"/>
  <c r="J12" i="2"/>
  <c r="I12" i="2"/>
  <c r="H12" i="2"/>
  <c r="G12" i="2"/>
  <c r="F12" i="2"/>
  <c r="E12" i="2"/>
  <c r="M12" i="2" s="1"/>
  <c r="D12" i="2"/>
  <c r="M11" i="2"/>
  <c r="M10" i="2"/>
  <c r="L9" i="2"/>
  <c r="K9" i="2"/>
  <c r="J9" i="2"/>
  <c r="I9" i="2"/>
  <c r="I3" i="2" s="1"/>
  <c r="H9" i="2"/>
  <c r="G9" i="2"/>
  <c r="F9" i="2"/>
  <c r="E9" i="2"/>
  <c r="M9" i="2" s="1"/>
  <c r="D9" i="2"/>
  <c r="M8" i="2"/>
  <c r="L7" i="2"/>
  <c r="K7" i="2"/>
  <c r="J7" i="2"/>
  <c r="I7" i="2"/>
  <c r="H7" i="2"/>
  <c r="G7" i="2"/>
  <c r="F7" i="2"/>
  <c r="E7" i="2"/>
  <c r="D7" i="2"/>
  <c r="M7" i="2" s="1"/>
  <c r="M6" i="2"/>
  <c r="M5" i="2"/>
  <c r="L4" i="2"/>
  <c r="L3" i="2" s="1"/>
  <c r="K4" i="2"/>
  <c r="K3" i="2" s="1"/>
  <c r="J4" i="2"/>
  <c r="I4" i="2"/>
  <c r="H4" i="2"/>
  <c r="H3" i="2" s="1"/>
  <c r="G4" i="2"/>
  <c r="G3" i="2" s="1"/>
  <c r="F4" i="2"/>
  <c r="E4" i="2"/>
  <c r="D4" i="2"/>
  <c r="D3" i="2" s="1"/>
  <c r="J3" i="2"/>
  <c r="F3" i="2"/>
  <c r="J67" i="2" l="1"/>
  <c r="J240" i="2" s="1"/>
  <c r="M3" i="2"/>
  <c r="H240" i="2"/>
  <c r="L240" i="2"/>
  <c r="G67" i="2"/>
  <c r="G240" i="2" s="1"/>
  <c r="K67" i="2"/>
  <c r="K240" i="2" s="1"/>
  <c r="M80" i="2"/>
  <c r="M120" i="2"/>
  <c r="F102" i="2"/>
  <c r="F67" i="2" s="1"/>
  <c r="F240" i="2" s="1"/>
  <c r="J102" i="2"/>
  <c r="M204" i="2"/>
  <c r="I240" i="2"/>
  <c r="M45" i="2"/>
  <c r="I52" i="2"/>
  <c r="I51" i="2" s="1"/>
  <c r="M102" i="2"/>
  <c r="G102" i="2"/>
  <c r="K102" i="2"/>
  <c r="J53" i="2"/>
  <c r="J52" i="2" s="1"/>
  <c r="J51" i="2" s="1"/>
  <c r="M22" i="2"/>
  <c r="M46" i="2"/>
  <c r="E52" i="2"/>
  <c r="E51" i="2" s="1"/>
  <c r="D61" i="2"/>
  <c r="M69" i="2"/>
  <c r="E80" i="2"/>
  <c r="E3" i="2"/>
  <c r="E184" i="2"/>
  <c r="E183" i="2" s="1"/>
  <c r="M183" i="2" s="1"/>
  <c r="M4" i="2"/>
  <c r="M61" i="2" l="1"/>
  <c r="D52" i="2"/>
  <c r="D51" i="2" s="1"/>
  <c r="D240" i="2" s="1"/>
  <c r="E240" i="2"/>
  <c r="M53" i="2"/>
  <c r="E67" i="2"/>
  <c r="M67" i="2" s="1"/>
  <c r="M184" i="2"/>
  <c r="M240" i="2" l="1"/>
  <c r="M52" i="2"/>
  <c r="M51" i="2" s="1"/>
</calcChain>
</file>

<file path=xl/sharedStrings.xml><?xml version="1.0" encoding="utf-8"?>
<sst xmlns="http://schemas.openxmlformats.org/spreadsheetml/2006/main" count="588" uniqueCount="465">
  <si>
    <t>Fondo</t>
  </si>
  <si>
    <t>Partida Presupuestal</t>
  </si>
  <si>
    <t>Fuente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</si>
  <si>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</si>
  <si>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</si>
  <si>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</si>
  <si>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</si>
  <si>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</si>
  <si>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</si>
  <si>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</si>
  <si>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</si>
  <si>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</si>
  <si>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</si>
  <si>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IMPUESTOS</t>
  </si>
  <si>
    <t xml:space="preserve">Impuestos Sobre los Ingresos </t>
  </si>
  <si>
    <t>2211000101</t>
  </si>
  <si>
    <t>1110001</t>
  </si>
  <si>
    <t xml:space="preserve">       Sobre Honorarios</t>
  </si>
  <si>
    <t>1120001</t>
  </si>
  <si>
    <t xml:space="preserve">       Sobre Juegos Permitidos</t>
  </si>
  <si>
    <t>Impuestos Sobre el Patrimonio</t>
  </si>
  <si>
    <t>1220001</t>
  </si>
  <si>
    <t xml:space="preserve"> 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</si>
  <si>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</si>
  <si>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</si>
  <si>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</si>
  <si>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</si>
  <si>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</si>
  <si>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</si>
  <si>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</si>
  <si>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</si>
  <si>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</si>
  <si>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</si>
  <si>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</si>
  <si>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</si>
  <si>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</si>
  <si>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 Gastos de Ejecucion</t>
  </si>
  <si>
    <t>1750001</t>
  </si>
  <si>
    <t xml:space="preserve"> 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</si>
  <si>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</si>
  <si>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</si>
  <si>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</si>
  <si>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</si>
  <si>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</si>
  <si>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</si>
  <si>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</si>
  <si>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</si>
  <si>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</si>
  <si>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</si>
  <si>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</si>
  <si>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</si>
  <si>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</si>
  <si>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</si>
  <si>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</si>
  <si>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</si>
  <si>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</si>
  <si>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</si>
  <si>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</si>
  <si>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</si>
  <si>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</si>
  <si>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</si>
  <si>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 xml:space="preserve">     De cooperacion 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</si>
  <si>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</si>
  <si>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</si>
  <si>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</si>
  <si>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</si>
  <si>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</si>
  <si>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</si>
  <si>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4316001</t>
  </si>
  <si>
    <t xml:space="preserve">      Derechos por las Emisiones a la Atsmosfera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</si>
  <si>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</si>
  <si>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</si>
  <si>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</si>
  <si>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</si>
  <si>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</si>
  <si>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</si>
  <si>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</si>
  <si>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</si>
  <si>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</si>
  <si>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</si>
  <si>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</si>
  <si>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</si>
  <si>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</si>
  <si>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</si>
  <si>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</si>
  <si>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</si>
  <si>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</si>
  <si>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</si>
  <si>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</si>
  <si>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</si>
  <si>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</si>
  <si>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</si>
  <si>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</si>
  <si>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</si>
  <si>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</si>
  <si>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</si>
  <si>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</si>
  <si>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</si>
  <si>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</si>
  <si>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</si>
  <si>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Aprovechamientos Patrimoniales</t>
  </si>
  <si>
    <t>6210001</t>
  </si>
  <si>
    <t>Venta de Vehiculos chatarra</t>
  </si>
  <si>
    <t>Recuperacion de activos siniestrados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</si>
  <si>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</si>
  <si>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</si>
  <si>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</si>
  <si>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</si>
  <si>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</si>
  <si>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</si>
  <si>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</si>
  <si>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 Honorarios por Notificacion</t>
  </si>
  <si>
    <t xml:space="preserve">PARTICIPACIONES, APORTACIONES, CONVENIOS, INCENTIVOS DERIVADOS DE LA COLABORACIÓN FISCAL Y FONDOS DISTINTOS DE APORTACIONES  </t>
  </si>
  <si>
    <t>PARTICIPACIONES</t>
  </si>
  <si>
    <t>2215280101</t>
  </si>
  <si>
    <t>8101001</t>
  </si>
  <si>
    <t xml:space="preserve">    Fondo General de Participaciones</t>
  </si>
  <si>
    <t>2115280106</t>
  </si>
  <si>
    <t xml:space="preserve">    Fondo General de Participaciones FEIEF</t>
  </si>
  <si>
    <t>8102001</t>
  </si>
  <si>
    <t xml:space="preserve">    Fondo Fomento Municipal</t>
  </si>
  <si>
    <t>8102002</t>
  </si>
  <si>
    <t xml:space="preserve">    Fondo Fomento Municipal FEIEF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</si>
  <si>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</si>
  <si>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</si>
  <si>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</si>
  <si>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</si>
  <si>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2115280101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</si>
  <si>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</si>
  <si>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</si>
  <si>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</si>
  <si>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</si>
  <si>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</si>
  <si>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</si>
  <si>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</si>
  <si>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</si>
  <si>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</si>
  <si>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8211000</t>
  </si>
  <si>
    <t>Fondo de Aportaciones Para la Nómina Educativa y Gasto Operativo (FONE):</t>
  </si>
  <si>
    <t>2225331301</t>
  </si>
  <si>
    <t>8211001</t>
  </si>
  <si>
    <t xml:space="preserve">             Servicios Personales</t>
  </si>
  <si>
    <t>2225331201</t>
  </si>
  <si>
    <t>8211002</t>
  </si>
  <si>
    <t xml:space="preserve">            Otros de Gasto Corriente</t>
  </si>
  <si>
    <t>2225331101</t>
  </si>
  <si>
    <t>8211003</t>
  </si>
  <si>
    <t xml:space="preserve">            Gasto de Operación</t>
  </si>
  <si>
    <t>2225332101</t>
  </si>
  <si>
    <t>8203001-8203010</t>
  </si>
  <si>
    <t>Fondo de Aportaciones para los Servicios de Salud (FASSA)</t>
  </si>
  <si>
    <t>2225333201</t>
  </si>
  <si>
    <t>8205001</t>
  </si>
  <si>
    <t>Fondo de Aportaciones para la Infraestructura Social Municipal</t>
  </si>
  <si>
    <t>2225333101</t>
  </si>
  <si>
    <t>8205002</t>
  </si>
  <si>
    <t>Fondo de Aportaciones para la Infraestructura Social Estatal</t>
  </si>
  <si>
    <t>2225334101</t>
  </si>
  <si>
    <t>8206001</t>
  </si>
  <si>
    <t>Fondo de Aportaciones para el Fortalecimiento de los Municipios</t>
  </si>
  <si>
    <t xml:space="preserve">Fondo de  Aportaciones Múltiples </t>
  </si>
  <si>
    <t>2225335101</t>
  </si>
  <si>
    <t>8207001</t>
  </si>
  <si>
    <t xml:space="preserve">          Asistencia Social</t>
  </si>
  <si>
    <t>2225335201</t>
  </si>
  <si>
    <t>8207002</t>
  </si>
  <si>
    <t xml:space="preserve">          Educación Básica</t>
  </si>
  <si>
    <t>2225335301</t>
  </si>
  <si>
    <t>8207003</t>
  </si>
  <si>
    <t xml:space="preserve">          Educación Superior</t>
  </si>
  <si>
    <t>2225335401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</si>
  <si>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</si>
  <si>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</si>
  <si>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</si>
  <si>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</si>
  <si>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</si>
  <si>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</si>
  <si>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</si>
  <si>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</si>
  <si>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</si>
  <si>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2225336101</t>
  </si>
  <si>
    <t>8208001</t>
  </si>
  <si>
    <t xml:space="preserve">           Para la Educacion Tecnologica (CONALEP)</t>
  </si>
  <si>
    <t>2225336201</t>
  </si>
  <si>
    <t>8208002</t>
  </si>
  <si>
    <t xml:space="preserve">           Para la Educacion de Adultos (ITEA)</t>
  </si>
  <si>
    <t>2225337101</t>
  </si>
  <si>
    <t>8209001</t>
  </si>
  <si>
    <t xml:space="preserve">  Fondo de Aportaciones para la Seguridad Pública de los Estados </t>
  </si>
  <si>
    <t>2225338101</t>
  </si>
  <si>
    <t>8210001</t>
  </si>
  <si>
    <t xml:space="preserve">  Fondo de Aportaciones Para el Fortalecimiento a Entidades Federativas</t>
  </si>
  <si>
    <t>CONVENIOS</t>
  </si>
  <si>
    <t>Secretaria de Comunicaciones y Transporte</t>
  </si>
  <si>
    <t>2125090101</t>
  </si>
  <si>
    <t>8301011</t>
  </si>
  <si>
    <t>Fondo de Coordinación Fiscal del Municipio de Nuevo Laredo</t>
  </si>
  <si>
    <t>2125090102</t>
  </si>
  <si>
    <t>8301012</t>
  </si>
  <si>
    <t>Fondo de Coordinación Fiscal del Municipio de Miguel Aleman</t>
  </si>
  <si>
    <t>2125090103</t>
  </si>
  <si>
    <t>8301013</t>
  </si>
  <si>
    <t xml:space="preserve">Fondo de Coordinación Fiscal del Municipio de Camargo </t>
  </si>
  <si>
    <t>2125090104</t>
  </si>
  <si>
    <t>8301014</t>
  </si>
  <si>
    <t xml:space="preserve">Fondo de Coordinación Fiscal del Municipio de Reynosa </t>
  </si>
  <si>
    <t>2125090105</t>
  </si>
  <si>
    <t>8301015</t>
  </si>
  <si>
    <t xml:space="preserve">Fondo de Coordinación Fiscal del Municipio de Rio Bravo </t>
  </si>
  <si>
    <t>2125090106</t>
  </si>
  <si>
    <t>8301016</t>
  </si>
  <si>
    <t xml:space="preserve">Fondo de Coordinación Fiscal del Municipio de Matamoros Puente Nuevo </t>
  </si>
  <si>
    <t>2125090107</t>
  </si>
  <si>
    <t>8301017</t>
  </si>
  <si>
    <t xml:space="preserve">Fondo de Coordinación Fiscal del Municipio de Matamoros Puente Viejo </t>
  </si>
  <si>
    <t>2125090108</t>
  </si>
  <si>
    <t>8301018</t>
  </si>
  <si>
    <t xml:space="preserve">Fondo de Coordinación Fiscal del Municipio de Tampico </t>
  </si>
  <si>
    <t>2225090101</t>
  </si>
  <si>
    <t>2225090102</t>
  </si>
  <si>
    <t>2225090103</t>
  </si>
  <si>
    <t>2225090104</t>
  </si>
  <si>
    <t>2225090105</t>
  </si>
  <si>
    <t>2225090106</t>
  </si>
  <si>
    <t>2225090107</t>
  </si>
  <si>
    <t>2225090108</t>
  </si>
  <si>
    <t>Secretaría de Educación Pública</t>
  </si>
  <si>
    <t>Para la Educacion Basica</t>
  </si>
  <si>
    <t>2225110201</t>
  </si>
  <si>
    <t>Programa Nacional de Ingles</t>
  </si>
  <si>
    <t>Para Educación Media Superior</t>
  </si>
  <si>
    <t>2225110302</t>
  </si>
  <si>
    <t>8303303</t>
  </si>
  <si>
    <t>Colegio de Bachilleres de Tamaulipas (COBAT)</t>
  </si>
  <si>
    <t>2225110303</t>
  </si>
  <si>
    <t>8303312</t>
  </si>
  <si>
    <t>Apoyo Telebachillerato Comunitario</t>
  </si>
  <si>
    <t>2225110207</t>
  </si>
  <si>
    <t>8303322</t>
  </si>
  <si>
    <t>Itea Ramo 11</t>
  </si>
  <si>
    <t>2225110301</t>
  </si>
  <si>
    <t>8303323</t>
  </si>
  <si>
    <t>Itace Cecyt</t>
  </si>
  <si>
    <t>2225110305</t>
  </si>
  <si>
    <t>8303324</t>
  </si>
  <si>
    <t>Itace Icat</t>
  </si>
  <si>
    <t>Para Educación Superior</t>
  </si>
  <si>
    <t>2225110401</t>
  </si>
  <si>
    <t>8303403</t>
  </si>
  <si>
    <t xml:space="preserve">Universidad Autónoma de Tamaulipas </t>
  </si>
  <si>
    <t>2225110408</t>
  </si>
  <si>
    <t>8303404</t>
  </si>
  <si>
    <t>Universidad Politecnica Victoria</t>
  </si>
  <si>
    <t>8303405</t>
  </si>
  <si>
    <t>Universidad Politecnica Altamira</t>
  </si>
  <si>
    <t>8303406</t>
  </si>
  <si>
    <t>Universidad Politecnica Ribereña</t>
  </si>
  <si>
    <t>2225110409</t>
  </si>
  <si>
    <t>8303434</t>
  </si>
  <si>
    <t>Universidad Tecnológica del Mar</t>
  </si>
  <si>
    <t>8303435</t>
  </si>
  <si>
    <t>Universidad Tecnológica de Reynosa</t>
  </si>
  <si>
    <t>8303436</t>
  </si>
  <si>
    <t>Universidad Tecnológica de Nuevo Laredo</t>
  </si>
  <si>
    <t>8303437</t>
  </si>
  <si>
    <t>Universidad Tecnológica de Matamoros</t>
  </si>
  <si>
    <t>8303438</t>
  </si>
  <si>
    <t>Universidad Tecnológica de Altamira</t>
  </si>
  <si>
    <t>Otros Apoyos Complementarios</t>
  </si>
  <si>
    <t>2225335501</t>
  </si>
  <si>
    <t>8303025</t>
  </si>
  <si>
    <t>Fam Remanentes</t>
  </si>
  <si>
    <t>2225110211</t>
  </si>
  <si>
    <t>8303032</t>
  </si>
  <si>
    <t>Programa Expansion de la Educacion Inicial</t>
  </si>
  <si>
    <t>2225110208</t>
  </si>
  <si>
    <t xml:space="preserve">Programa Desarrollo Profesional Docente </t>
  </si>
  <si>
    <t>2225110108</t>
  </si>
  <si>
    <t xml:space="preserve">Programa de Fortalecimiento de los Servicios de Educación Especial </t>
  </si>
  <si>
    <t>2225110110</t>
  </si>
  <si>
    <t>8303037</t>
  </si>
  <si>
    <t>Programa Fortalecimiento a la Excelencia Educativa</t>
  </si>
  <si>
    <t>Secretaría de Salud y Asistencia Social</t>
  </si>
  <si>
    <t>2225120116</t>
  </si>
  <si>
    <t>INSABI Prestación Gratuita Serv Salud</t>
  </si>
  <si>
    <t>2225120105</t>
  </si>
  <si>
    <t>8306103</t>
  </si>
  <si>
    <t>Aportaciones para el fortalecimiento de las acciones de salud publica de los estados (AFASPE)</t>
  </si>
  <si>
    <t>2225120104</t>
  </si>
  <si>
    <t>8303116</t>
  </si>
  <si>
    <t>Programa para la prevención y control de Adicciones</t>
  </si>
  <si>
    <t>2225120123</t>
  </si>
  <si>
    <t>CAPNNA Cd Victoria</t>
  </si>
  <si>
    <t>2225120124</t>
  </si>
  <si>
    <t>CAMEF Tampico</t>
  </si>
  <si>
    <t>2225120125</t>
  </si>
  <si>
    <t>CAMEF Mtamoros</t>
  </si>
  <si>
    <t>2225120126</t>
  </si>
  <si>
    <t>CAMEF Reynosa</t>
  </si>
  <si>
    <t>2225120127</t>
  </si>
  <si>
    <t>CAMEF Nuevo laredo</t>
  </si>
  <si>
    <t>2225120128</t>
  </si>
  <si>
    <t>Albergue para atención a migrantes madero</t>
  </si>
  <si>
    <t>2225120129</t>
  </si>
  <si>
    <t>Albergue para atención a migrantes Altamira</t>
  </si>
  <si>
    <t>2225120130</t>
  </si>
  <si>
    <t>Casa de primer Acogida para Migrantes niñas niños adolecentes migrantes Reynosa</t>
  </si>
  <si>
    <t>2225120120</t>
  </si>
  <si>
    <t>8306117</t>
  </si>
  <si>
    <t>Fideicomiso Hospital General de Cd Madero</t>
  </si>
  <si>
    <t>2222120121</t>
  </si>
  <si>
    <t>Fideicomiso Hospital General de Matamoros</t>
  </si>
  <si>
    <t>2225120108</t>
  </si>
  <si>
    <t>8306121</t>
  </si>
  <si>
    <t>Afaspe en Especie</t>
  </si>
  <si>
    <t>2225120102</t>
  </si>
  <si>
    <t>8306123</t>
  </si>
  <si>
    <t>Fortalecimiento a la Atención Médica</t>
  </si>
  <si>
    <t>2225120122</t>
  </si>
  <si>
    <t>8306127</t>
  </si>
  <si>
    <t>Proyecto Nuevo Hospital General de Matamoros</t>
  </si>
  <si>
    <t>8306131</t>
  </si>
  <si>
    <t xml:space="preserve">INSABI Catastroficos en Especie </t>
  </si>
  <si>
    <t>8306134</t>
  </si>
  <si>
    <t>Insabi en Especie</t>
  </si>
  <si>
    <t>2225120131</t>
  </si>
  <si>
    <t>8306144</t>
  </si>
  <si>
    <t xml:space="preserve">Programa de Atencion a pesronas con discapacidad proyecto equipamiento de unidades basicas rehabilitacion a municipios de alta y muy alta marginacion </t>
  </si>
  <si>
    <t>2225120109</t>
  </si>
  <si>
    <t>8306105</t>
  </si>
  <si>
    <t>COFEPRIS</t>
  </si>
  <si>
    <t>Comisión Nacional del Agua</t>
  </si>
  <si>
    <t>2225160126</t>
  </si>
  <si>
    <t xml:space="preserve">Programa de Agua Potable,Drenaje y tratamiento </t>
  </si>
  <si>
    <t>2225160122</t>
  </si>
  <si>
    <t>8311103</t>
  </si>
  <si>
    <t>C.N.A Distrito de Riego 026</t>
  </si>
  <si>
    <t>Desarrollo Social</t>
  </si>
  <si>
    <t>2225470102</t>
  </si>
  <si>
    <t>8315106</t>
  </si>
  <si>
    <t xml:space="preserve">Fortalecimiento a la Transversalidad Perspectiva De Genero I </t>
  </si>
  <si>
    <t>2225470103</t>
  </si>
  <si>
    <t>Fondo para el Bienestar y el Avance de las Mujeres</t>
  </si>
  <si>
    <t>DESARROLLO INTEGRAL DE LA FAMILIA (DIF)</t>
  </si>
  <si>
    <t>2225200101</t>
  </si>
  <si>
    <t>8315204</t>
  </si>
  <si>
    <t>Programa Apoyo Inst. Mujer E. Federal PAIMEF</t>
  </si>
  <si>
    <t>OTROS PROGRAMAS</t>
  </si>
  <si>
    <t>2225230104</t>
  </si>
  <si>
    <t>Convenio Capacitación y Profesionalización Armonización Contable</t>
  </si>
  <si>
    <t>2225140102</t>
  </si>
  <si>
    <t>8323103</t>
  </si>
  <si>
    <t>Implememtación de la Reforma Laboral en el poder judicial mediante la creación del tribunal laboral en victoria tamalipas</t>
  </si>
  <si>
    <t>Cultura</t>
  </si>
  <si>
    <t>2225480101</t>
  </si>
  <si>
    <t>8305103</t>
  </si>
  <si>
    <t>Apoyo a Instituciones Estatales de Cultura (AIEC)</t>
  </si>
  <si>
    <t>2225480107</t>
  </si>
  <si>
    <t>8305114</t>
  </si>
  <si>
    <t>Proyecto Cultural Museo Casamata</t>
  </si>
  <si>
    <t>SECRETARIA DE GOBERNACIÓN</t>
  </si>
  <si>
    <t>2225040105</t>
  </si>
  <si>
    <t>CNB SUBSIDIO FEDERAL</t>
  </si>
  <si>
    <t>2225230109</t>
  </si>
  <si>
    <t>8321113</t>
  </si>
  <si>
    <t>Regularización de Vehiculos de Procedencia Extranjera</t>
  </si>
  <si>
    <t xml:space="preserve">INCENTIVOS DERIVADOS DE LA COLABORACIÓN FISCAL </t>
  </si>
  <si>
    <t>Por Incentivos derivados de la Colaboración Fiscal</t>
  </si>
  <si>
    <t>8401101</t>
  </si>
  <si>
    <t>Impuesto Sobre Tenencia y uso de  Vehiculos (rezago federal)</t>
  </si>
  <si>
    <t xml:space="preserve">      Fondo de Compensación de ISAN</t>
  </si>
  <si>
    <t>8401102</t>
  </si>
  <si>
    <t>Impuesto  Sobre Automoviles  Nuevos</t>
  </si>
  <si>
    <t xml:space="preserve">    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</si>
  <si>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</si>
  <si>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</si>
  <si>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</si>
  <si>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</si>
  <si>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</si>
  <si>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</si>
  <si>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</si>
  <si>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</si>
  <si>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</si>
  <si>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</si>
  <si>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</si>
  <si>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</si>
  <si>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</si>
  <si>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IEPS por la Venta Final al Publico de Gasolina y Diesel</t>
  </si>
  <si>
    <t xml:space="preserve"> Incentivos Repecos, Intermedios, Multas.Admvas.Fed. Zona Federal</t>
  </si>
  <si>
    <t>8401114</t>
  </si>
  <si>
    <t>Por Pagos por Excepción Fiscalización Concurrente</t>
  </si>
  <si>
    <t>8401115</t>
  </si>
  <si>
    <t>ISR Enajenacion de Bienes Inmuebles Art 126</t>
  </si>
  <si>
    <t>2211000103</t>
  </si>
  <si>
    <t>8401116</t>
  </si>
  <si>
    <t>Inspección Vigilancia y control 5 al  Millar Federal</t>
  </si>
  <si>
    <t>2211000104-05</t>
  </si>
  <si>
    <t>8401117</t>
  </si>
  <si>
    <t>Inspección Vigilancia y control 5 al  Millar Estatal</t>
  </si>
  <si>
    <t>8401119</t>
  </si>
  <si>
    <t>Multas  Administrativas Federales no Fiscales</t>
  </si>
  <si>
    <t>8401124</t>
  </si>
  <si>
    <t>Vigilancia de Obligaciones</t>
  </si>
  <si>
    <t>8401126</t>
  </si>
  <si>
    <t>Incentivo por el uso de medio de pago electronico</t>
  </si>
  <si>
    <t xml:space="preserve">Accesorios </t>
  </si>
  <si>
    <t>Recargos de incentivos de la colaboración fiscal</t>
  </si>
  <si>
    <t>8402101</t>
  </si>
  <si>
    <t>Recargos de  Rezago de Tenencia Federal</t>
  </si>
  <si>
    <t>Recargos de Impuestos S/Automoviles Nuevos</t>
  </si>
  <si>
    <t>8402103</t>
  </si>
  <si>
    <t>Recargos de IVA Fiscalización</t>
  </si>
  <si>
    <t>8402104</t>
  </si>
  <si>
    <t>Recargos de ISR Fiscalización</t>
  </si>
  <si>
    <t>Recargos de IETU Fiscalización</t>
  </si>
  <si>
    <t>8402108</t>
  </si>
  <si>
    <t>Recargos de  IVA Repecos</t>
  </si>
  <si>
    <t>8402109</t>
  </si>
  <si>
    <t>Recargos ISR Repecos</t>
  </si>
  <si>
    <t>8402110</t>
  </si>
  <si>
    <t>Recargos de IETU Repecos</t>
  </si>
  <si>
    <t>8402112</t>
  </si>
  <si>
    <t>Recargos por Enajenación de Bienes Inmuebles</t>
  </si>
  <si>
    <t>8402113</t>
  </si>
  <si>
    <t>Recargos de 9/11 IEPS por la Venta Final al Publico de Gasolina y Diesel</t>
  </si>
  <si>
    <t>8402114</t>
  </si>
  <si>
    <t>Falta u omision de documentos ley aduanera</t>
  </si>
  <si>
    <t>8402115</t>
  </si>
  <si>
    <t>Recargos ley aduanera</t>
  </si>
  <si>
    <t xml:space="preserve">Multas </t>
  </si>
  <si>
    <t>8402201</t>
  </si>
  <si>
    <t>Multa de rezago de Tenencia Federal</t>
  </si>
  <si>
    <t>8402203</t>
  </si>
  <si>
    <t>Multa de IVA Fiscalizacón</t>
  </si>
  <si>
    <t>8402204</t>
  </si>
  <si>
    <t>Multa de ISR Fiscalizacón</t>
  </si>
  <si>
    <t>8402206</t>
  </si>
  <si>
    <t>Multa IEPS Gasolina y  Diesel Fiscalización</t>
  </si>
  <si>
    <t>8402207</t>
  </si>
  <si>
    <t>Multa de IETU Fiscalizacón</t>
  </si>
  <si>
    <t>8402213</t>
  </si>
  <si>
    <t>Multa de 9/11 IEPS por la Venta Final al Publico de Gasolina y Diesel</t>
  </si>
  <si>
    <t>8402214</t>
  </si>
  <si>
    <t>Multa Ley Aduanera</t>
  </si>
  <si>
    <t xml:space="preserve">Multa por incumplimiento al requerimiento ISR RIF </t>
  </si>
  <si>
    <t xml:space="preserve">Multa por incumplimiento al requerimiento a la declaracion ISR RIF  </t>
  </si>
  <si>
    <t xml:space="preserve">Multa por incumplimiento al requerimiento a la declaracion IVA RIF </t>
  </si>
  <si>
    <t>8402220</t>
  </si>
  <si>
    <t xml:space="preserve">Multa por incumplimiento al requerimiento a la declaracion Ieps RIF </t>
  </si>
  <si>
    <t>Honorarios</t>
  </si>
  <si>
    <t xml:space="preserve">Gastos de ejecución fiscalización </t>
  </si>
  <si>
    <t>Fondos Distintos de Aportaciones</t>
  </si>
  <si>
    <t>2125230101</t>
  </si>
  <si>
    <t>8501001</t>
  </si>
  <si>
    <t>Fondo para Entidades Federativas  Y Municipios Productores de Hidrocarburos 2021</t>
  </si>
  <si>
    <t>2225230101</t>
  </si>
  <si>
    <t>Fondo para Entidades Federativas  Y Municipios Productores de Hidrocarburos 2022</t>
  </si>
  <si>
    <t>Ingresos Derivados de Financiamiento</t>
  </si>
  <si>
    <t>2112000209</t>
  </si>
  <si>
    <t>0301010</t>
  </si>
  <si>
    <t>Banco Azteca Crédito corto plazo 250'mdp</t>
  </si>
  <si>
    <t>2012000102</t>
  </si>
  <si>
    <t>0302002</t>
  </si>
  <si>
    <t>Banorte-2 Crédito Largo Plazo 1,200´mdp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</si>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</sst>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DINPro-Regular"/>
      <family val="3"/>
    </font>
    <font>
      <i/>
      <sz val="9"/>
      <color rgb="FF333333"/>
      <name val="Calibri"/>
      <family val="2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</font>
    <font>
      <sz val="9"/>
      <name val="DINPro-Regular"/>
      <family val="3"/>
    </font>
    <font>
      <b/>
      <sz val="9"/>
      <color rgb="FFDDC9A3"/>
      <name val="Encode Sans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4" fillId="0" borderId="0"/>
    <xf numFmtId="0" fontId="17" fillId="0" borderId="20" applyNumberFormat="0" applyFill="0" applyAlignment="0" applyProtection="0"/>
    <xf numFmtId="0" fontId="16" fillId="0" borderId="19" applyNumberFormat="0" applyFill="0" applyAlignment="0" applyProtection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11" fillId="0" borderId="0" xfId="1" applyFont="1" applyBorder="1" applyAlignment="1">
      <alignment vertical="center"/>
    </xf>
    <xf numFmtId="0" fontId="13" fillId="2" borderId="1" xfId="0" applyFont="1" applyFill="1" applyBorder="1" applyAlignment="1" applyProtection="1">
      <alignment horizontal="center" vertical="center" wrapText="1"/>
    </xf>
    <xf numFmtId="164" fontId="13" fillId="2" borderId="0" xfId="2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0" xfId="1" applyFont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43" fontId="12" fillId="3" borderId="0" xfId="3" applyFont="1" applyFill="1" applyBorder="1"/>
    <xf numFmtId="3" fontId="12" fillId="3" borderId="2" xfId="4" applyNumberFormat="1" applyFont="1" applyFill="1" applyBorder="1"/>
    <xf numFmtId="3" fontId="12" fillId="3" borderId="0" xfId="4" applyNumberFormat="1" applyFont="1" applyFill="1" applyBorder="1"/>
    <xf numFmtId="3" fontId="12" fillId="3" borderId="3" xfId="4" applyNumberFormat="1" applyFont="1" applyFill="1" applyBorder="1"/>
    <xf numFmtId="0" fontId="11" fillId="0" borderId="0" xfId="1" applyFont="1" applyFill="1" applyBorder="1"/>
    <xf numFmtId="0" fontId="8" fillId="0" borderId="0" xfId="1" applyFont="1" applyBorder="1" applyAlignment="1">
      <alignment vertical="center"/>
    </xf>
    <xf numFmtId="49" fontId="8" fillId="0" borderId="4" xfId="3" applyNumberFormat="1" applyFont="1" applyFill="1" applyBorder="1" applyAlignment="1">
      <alignment horizontal="center" vertical="center"/>
    </xf>
    <xf numFmtId="43" fontId="8" fillId="0" borderId="5" xfId="3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3" fontId="9" fillId="0" borderId="8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3" fontId="9" fillId="0" borderId="3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/>
    <xf numFmtId="49" fontId="8" fillId="0" borderId="4" xfId="3" applyNumberFormat="1" applyFont="1" applyFill="1" applyBorder="1" applyAlignment="1">
      <alignment horizontal="center"/>
    </xf>
    <xf numFmtId="43" fontId="8" fillId="0" borderId="5" xfId="3" applyFont="1" applyFill="1" applyBorder="1"/>
    <xf numFmtId="3" fontId="8" fillId="0" borderId="6" xfId="1" applyNumberFormat="1" applyFont="1" applyFill="1" applyBorder="1"/>
    <xf numFmtId="3" fontId="8" fillId="0" borderId="8" xfId="1" applyNumberFormat="1" applyFont="1" applyFill="1" applyBorder="1"/>
    <xf numFmtId="3" fontId="8" fillId="0" borderId="7" xfId="1" applyNumberFormat="1" applyFont="1" applyFill="1" applyBorder="1"/>
    <xf numFmtId="3" fontId="8" fillId="0" borderId="4" xfId="1" applyNumberFormat="1" applyFont="1" applyFill="1" applyBorder="1"/>
    <xf numFmtId="3" fontId="8" fillId="0" borderId="4" xfId="1" applyNumberFormat="1" applyFont="1" applyFill="1" applyBorder="1"/>
    <xf numFmtId="3" fontId="8" fillId="0" borderId="4" xfId="1" applyNumberFormat="1" applyFont="1" applyFill="1" applyBorder="1"/>
    <xf numFmtId="0" fontId="4" fillId="0" borderId="0" xfId="1" applyFont="1" applyFill="1" applyBorder="1"/>
    <xf numFmtId="0" fontId="8" fillId="0" borderId="0" xfId="1" applyFont="1" applyFill="1" applyBorder="1"/>
    <xf numFmtId="0" fontId="5" fillId="0" borderId="0" xfId="1" applyFont="1" applyBorder="1"/>
    <xf numFmtId="49" fontId="5" fillId="0" borderId="4" xfId="3" applyNumberFormat="1" applyFont="1" applyFill="1" applyBorder="1" applyAlignment="1">
      <alignment horizontal="center"/>
    </xf>
    <xf numFmtId="43" fontId="5" fillId="0" borderId="5" xfId="3" applyFont="1" applyFill="1" applyBorder="1"/>
    <xf numFmtId="3" fontId="10" fillId="0" borderId="6" xfId="1" applyNumberFormat="1" applyFont="1" applyFill="1" applyBorder="1"/>
    <xf numFmtId="3" fontId="10" fillId="0" borderId="8" xfId="1" applyNumberFormat="1" applyFont="1" applyFill="1" applyBorder="1"/>
    <xf numFmtId="3" fontId="10" fillId="0" borderId="7" xfId="1" applyNumberFormat="1" applyFont="1" applyFill="1" applyBorder="1"/>
    <xf numFmtId="3" fontId="10" fillId="0" borderId="4" xfId="1" applyNumberFormat="1" applyFont="1" applyFill="1" applyBorder="1"/>
    <xf numFmtId="0" fontId="5" fillId="0" borderId="0" xfId="1" applyFont="1" applyFill="1" applyBorder="1"/>
    <xf numFmtId="3" fontId="10" fillId="0" borderId="9" xfId="1" applyNumberFormat="1" applyFont="1" applyFill="1" applyBorder="1"/>
    <xf numFmtId="3" fontId="10" fillId="0" borderId="10" xfId="1" applyNumberFormat="1" applyFont="1" applyFill="1" applyBorder="1"/>
    <xf numFmtId="3" fontId="10" fillId="0" borderId="11" xfId="1" applyNumberFormat="1" applyFont="1" applyFill="1" applyBorder="1"/>
    <xf numFmtId="3" fontId="10" fillId="0" borderId="12" xfId="1" applyNumberFormat="1" applyFont="1" applyFill="1" applyBorder="1"/>
    <xf numFmtId="3" fontId="10" fillId="0" borderId="6" xfId="1" applyNumberFormat="1" applyFont="1" applyFill="1" applyBorder="1"/>
    <xf numFmtId="3" fontId="10" fillId="0" borderId="8" xfId="1" applyNumberFormat="1" applyFont="1" applyFill="1" applyBorder="1"/>
    <xf numFmtId="3" fontId="10" fillId="0" borderId="4" xfId="1" applyNumberFormat="1" applyFont="1" applyFill="1" applyBorder="1"/>
    <xf numFmtId="0" fontId="4" fillId="0" borderId="0" xfId="1" applyFont="1" applyBorder="1"/>
    <xf numFmtId="49" fontId="4" fillId="0" borderId="4" xfId="3" applyNumberFormat="1" applyFont="1" applyFill="1" applyBorder="1" applyAlignment="1">
      <alignment horizontal="center"/>
    </xf>
    <xf numFmtId="3" fontId="8" fillId="0" borderId="0" xfId="1" applyNumberFormat="1" applyFont="1" applyFill="1" applyBorder="1"/>
    <xf numFmtId="43" fontId="5" fillId="0" borderId="5" xfId="3" applyFont="1" applyFill="1" applyBorder="1" applyAlignment="1">
      <alignment horizontal="left"/>
    </xf>
    <xf numFmtId="0" fontId="4" fillId="0" borderId="0" xfId="1" applyFont="1" applyBorder="1" applyAlignment="1">
      <alignment vertical="center"/>
    </xf>
    <xf numFmtId="49" fontId="4" fillId="0" borderId="4" xfId="3" applyNumberFormat="1" applyFont="1" applyFill="1" applyBorder="1" applyAlignment="1">
      <alignment horizontal="center" vertical="center"/>
    </xf>
    <xf numFmtId="43" fontId="8" fillId="0" borderId="5" xfId="3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7" xfId="1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vertical="center"/>
    </xf>
    <xf numFmtId="3" fontId="9" fillId="0" borderId="8" xfId="1" applyNumberFormat="1" applyFont="1" applyFill="1" applyBorder="1" applyAlignment="1">
      <alignment vertical="center"/>
    </xf>
    <xf numFmtId="3" fontId="5" fillId="0" borderId="6" xfId="1" applyNumberFormat="1" applyFont="1" applyFill="1" applyBorder="1"/>
    <xf numFmtId="3" fontId="5" fillId="0" borderId="8" xfId="1" applyNumberFormat="1" applyFont="1" applyFill="1" applyBorder="1"/>
    <xf numFmtId="3" fontId="5" fillId="0" borderId="7" xfId="1" applyNumberFormat="1" applyFont="1" applyFill="1" applyBorder="1"/>
    <xf numFmtId="3" fontId="5" fillId="0" borderId="4" xfId="1" applyNumberFormat="1" applyFont="1" applyFill="1" applyBorder="1"/>
    <xf numFmtId="49" fontId="4" fillId="0" borderId="4" xfId="3" applyNumberFormat="1" applyFont="1" applyFill="1" applyBorder="1" applyAlignment="1">
      <alignment horizontal="center" vertical="center" wrapText="1"/>
    </xf>
    <xf numFmtId="43" fontId="4" fillId="0" borderId="5" xfId="3" applyFont="1" applyFill="1" applyBorder="1" applyAlignment="1">
      <alignment horizontal="left" vertical="center" wrapText="1" indent="1"/>
    </xf>
    <xf numFmtId="3" fontId="10" fillId="0" borderId="4" xfId="1" applyNumberFormat="1" applyFont="1" applyFill="1" applyBorder="1"/>
    <xf numFmtId="43" fontId="8" fillId="0" borderId="5" xfId="3" applyFont="1" applyFill="1" applyBorder="1" applyAlignment="1">
      <alignment horizontal="left" vertical="center" wrapText="1" indent="1"/>
    </xf>
    <xf numFmtId="3" fontId="4" fillId="0" borderId="6" xfId="1" applyNumberFormat="1" applyFont="1" applyFill="1" applyBorder="1"/>
    <xf numFmtId="3" fontId="4" fillId="0" borderId="8" xfId="1" applyNumberFormat="1" applyFont="1" applyFill="1" applyBorder="1"/>
    <xf numFmtId="3" fontId="4" fillId="0" borderId="7" xfId="1" applyNumberFormat="1" applyFont="1" applyFill="1" applyBorder="1"/>
    <xf numFmtId="3" fontId="4" fillId="0" borderId="4" xfId="1" applyNumberFormat="1" applyFont="1" applyFill="1" applyBorder="1"/>
    <xf numFmtId="43" fontId="4" fillId="0" borderId="5" xfId="3" applyFont="1" applyFill="1" applyBorder="1"/>
    <xf numFmtId="0" fontId="10" fillId="0" borderId="0" xfId="1" applyFont="1" applyBorder="1"/>
    <xf numFmtId="3" fontId="10" fillId="0" borderId="3" xfId="1" applyNumberFormat="1" applyFont="1" applyFill="1" applyBorder="1"/>
    <xf numFmtId="3" fontId="10" fillId="0" borderId="13" xfId="1" applyNumberFormat="1" applyFont="1" applyFill="1" applyBorder="1"/>
    <xf numFmtId="3" fontId="10" fillId="0" borderId="14" xfId="1" applyNumberFormat="1" applyFont="1" applyFill="1" applyBorder="1"/>
    <xf numFmtId="0" fontId="10" fillId="0" borderId="0" xfId="1" applyFont="1" applyFill="1" applyBorder="1"/>
    <xf numFmtId="43" fontId="8" fillId="0" borderId="5" xfId="3" applyFont="1" applyFill="1" applyBorder="1" applyAlignment="1">
      <alignment horizontal="left" vertical="center" wrapText="1"/>
    </xf>
    <xf numFmtId="3" fontId="9" fillId="0" borderId="4" xfId="1" applyNumberFormat="1" applyFont="1" applyFill="1" applyBorder="1" applyAlignment="1">
      <alignment vertical="center"/>
    </xf>
    <xf numFmtId="3" fontId="9" fillId="0" borderId="8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vertical="center"/>
    </xf>
    <xf numFmtId="49" fontId="8" fillId="0" borderId="0" xfId="3" applyNumberFormat="1" applyFont="1" applyFill="1" applyBorder="1" applyAlignment="1">
      <alignment horizontal="center"/>
    </xf>
    <xf numFmtId="43" fontId="8" fillId="0" borderId="0" xfId="3" applyFont="1" applyFill="1" applyBorder="1"/>
    <xf numFmtId="3" fontId="8" fillId="0" borderId="15" xfId="1" applyNumberFormat="1" applyFont="1" applyFill="1" applyBorder="1"/>
    <xf numFmtId="3" fontId="8" fillId="0" borderId="16" xfId="1" applyNumberFormat="1" applyFont="1" applyFill="1" applyBorder="1"/>
    <xf numFmtId="3" fontId="8" fillId="0" borderId="17" xfId="1" applyNumberFormat="1" applyFont="1" applyFill="1" applyBorder="1"/>
    <xf numFmtId="3" fontId="8" fillId="0" borderId="12" xfId="1" applyNumberFormat="1" applyFont="1" applyFill="1" applyBorder="1"/>
    <xf numFmtId="3" fontId="8" fillId="0" borderId="7" xfId="1" applyNumberFormat="1" applyFont="1" applyFill="1" applyBorder="1"/>
    <xf numFmtId="3" fontId="8" fillId="0" borderId="4" xfId="1" applyNumberFormat="1" applyFont="1" applyFill="1" applyBorder="1"/>
    <xf numFmtId="3" fontId="8" fillId="0" borderId="11" xfId="1" applyNumberFormat="1" applyFont="1" applyFill="1" applyBorder="1"/>
    <xf numFmtId="43" fontId="5" fillId="0" borderId="5" xfId="3" applyFont="1" applyFill="1" applyBorder="1" applyAlignment="1">
      <alignment horizontal="left" indent="1"/>
    </xf>
    <xf numFmtId="43" fontId="9" fillId="0" borderId="5" xfId="3" applyFont="1" applyFill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43" fontId="5" fillId="0" borderId="5" xfId="3" applyFont="1" applyFill="1" applyBorder="1" applyAlignment="1">
      <alignment horizontal="left" indent="2"/>
    </xf>
    <xf numFmtId="43" fontId="4" fillId="0" borderId="5" xfId="3" applyFont="1" applyFill="1" applyBorder="1" applyAlignment="1">
      <alignment horizontal="left" indent="2"/>
    </xf>
    <xf numFmtId="0" fontId="5" fillId="4" borderId="0" xfId="1" applyFont="1" applyFill="1" applyBorder="1"/>
    <xf numFmtId="3" fontId="5" fillId="0" borderId="0" xfId="1" applyNumberFormat="1" applyFont="1" applyFill="1" applyBorder="1"/>
    <xf numFmtId="3" fontId="4" fillId="0" borderId="11" xfId="1" applyNumberFormat="1" applyFont="1" applyFill="1" applyBorder="1"/>
    <xf numFmtId="4" fontId="5" fillId="0" borderId="0" xfId="1" applyNumberFormat="1" applyFont="1" applyFill="1" applyBorder="1"/>
    <xf numFmtId="43" fontId="5" fillId="0" borderId="5" xfId="3" applyFont="1" applyFill="1" applyBorder="1" applyAlignment="1">
      <alignment horizontal="left" vertical="top" indent="2"/>
    </xf>
    <xf numFmtId="49" fontId="5" fillId="0" borderId="4" xfId="3" applyNumberFormat="1" applyFont="1" applyFill="1" applyBorder="1" applyAlignment="1">
      <alignment horizontal="center" vertical="top"/>
    </xf>
    <xf numFmtId="0" fontId="7" fillId="0" borderId="0" xfId="1" applyFont="1" applyFill="1" applyBorder="1"/>
    <xf numFmtId="3" fontId="6" fillId="0" borderId="4" xfId="1" applyNumberFormat="1" applyFont="1" applyFill="1" applyBorder="1"/>
    <xf numFmtId="43" fontId="5" fillId="0" borderId="18" xfId="3" applyFont="1" applyFill="1" applyBorder="1" applyAlignment="1">
      <alignment horizontal="left" vertical="top" indent="2"/>
    </xf>
    <xf numFmtId="43" fontId="4" fillId="0" borderId="18" xfId="3" applyFont="1" applyFill="1" applyBorder="1" applyAlignment="1">
      <alignment horizontal="left" indent="2"/>
    </xf>
    <xf numFmtId="43" fontId="4" fillId="0" borderId="18" xfId="3" applyFont="1" applyFill="1" applyBorder="1" applyAlignment="1">
      <alignment horizontal="left" vertical="top" indent="2"/>
    </xf>
    <xf numFmtId="43" fontId="5" fillId="0" borderId="18" xfId="3" applyFont="1" applyFill="1" applyBorder="1"/>
    <xf numFmtId="43" fontId="4" fillId="0" borderId="18" xfId="3" applyFont="1" applyFill="1" applyBorder="1" applyAlignment="1">
      <alignment horizontal="left" vertical="center" indent="2"/>
    </xf>
    <xf numFmtId="3" fontId="4" fillId="0" borderId="8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0" fontId="3" fillId="0" borderId="0" xfId="1" applyFont="1" applyBorder="1"/>
    <xf numFmtId="0" fontId="2" fillId="0" borderId="0" xfId="0" applyFont="1" applyFill="1" applyBorder="1" applyAlignment="1" applyProtection="1">
      <alignment vertical="top"/>
    </xf>
    <xf numFmtId="0" fontId="1" fillId="0" borderId="0" xfId="0" applyFont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</cellXfs>
  <cellStyles count="5">
    <cellStyle name="Normal" xfId="0" builtinId="0"/>
    <cellStyle name="Normal 2" xfId="1"/>
    <cellStyle name="Título" xfId="4" builtinId="15"/>
    <cellStyle name="Título 1" xfId="3" builtinId="16"/>
    <cellStyle name="Títu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Y247"/>
  <sheetViews>
    <sheetView showGridLines="0" tabSelected="1" topLeftCell="C226" zoomScaleSheetLayoutView="90" zoomScalePageLayoutView="70" workbookViewId="0">
      <selection activeCell="H252" sqref="H252"/>
    </sheetView>
  </sheetViews>
  <sheetFormatPr baseColWidth="10" defaultColWidth="11.42578125" defaultRowHeight="12" customHeight="1" x14ac:dyDescent="0.25"/>
  <cols>
    <col min="1" max="1" width="13" style="125" customWidth="1"/>
    <col min="2" max="2" width="12.7109375" style="126" customWidth="1"/>
    <col min="3" max="3" width="54.85546875" style="126" customWidth="1"/>
    <col min="4" max="11" width="14.5703125" style="126" customWidth="1"/>
    <col min="12" max="12" width="14.5703125" style="126" bestFit="1" customWidth="1"/>
    <col min="13" max="13" width="15.5703125" style="126" customWidth="1"/>
    <col min="14" max="14" width="14.42578125" style="125" bestFit="1" customWidth="1"/>
    <col min="15" max="15" width="11.42578125" style="125" customWidth="1"/>
    <col min="16" max="16" width="15.85546875" style="125" bestFit="1" customWidth="1"/>
    <col min="17" max="545" width="11.42578125" style="125" customWidth="1"/>
    <col min="546" max="546" width="11.42578125" style="126" customWidth="1"/>
    <col min="547" max="16384" width="11.42578125" style="126"/>
  </cols>
  <sheetData>
    <row r="1" spans="1:545" s="1" customFormat="1" ht="40.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</row>
    <row r="2" spans="1:545" s="6" customFormat="1" ht="5.0999999999999996" customHeight="1" x14ac:dyDescent="0.2">
      <c r="A2" s="7"/>
      <c r="B2" s="8"/>
      <c r="C2" s="9"/>
      <c r="D2" s="10"/>
      <c r="E2" s="11"/>
      <c r="F2" s="11"/>
      <c r="G2" s="12"/>
      <c r="H2" s="11"/>
      <c r="I2" s="11"/>
      <c r="J2" s="11"/>
      <c r="K2" s="11"/>
      <c r="L2" s="11"/>
      <c r="M2" s="11"/>
      <c r="N2" s="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</row>
    <row r="3" spans="1:545" s="14" customFormat="1" ht="15.75" customHeight="1" x14ac:dyDescent="0.2">
      <c r="A3" s="15"/>
      <c r="B3" s="15"/>
      <c r="C3" s="16" t="s">
        <v>13</v>
      </c>
      <c r="D3" s="17">
        <f t="shared" ref="D3:K3" si="0">D4+D7+D9+D12+D14+D19</f>
        <v>591716373</v>
      </c>
      <c r="E3" s="18">
        <f t="shared" si="0"/>
        <v>469776376</v>
      </c>
      <c r="F3" s="19">
        <f t="shared" si="0"/>
        <v>419344331</v>
      </c>
      <c r="G3" s="20">
        <f t="shared" si="0"/>
        <v>445967153</v>
      </c>
      <c r="H3" s="21">
        <f t="shared" si="0"/>
        <v>444717923</v>
      </c>
      <c r="I3" s="18">
        <f t="shared" si="0"/>
        <v>492821388</v>
      </c>
      <c r="J3" s="19">
        <f t="shared" si="0"/>
        <v>464320885</v>
      </c>
      <c r="K3" s="22">
        <f t="shared" si="0"/>
        <v>506389591</v>
      </c>
      <c r="L3" s="21">
        <f>L4+L7+L9+L12+L14+L19</f>
        <v>435036692</v>
      </c>
      <c r="M3" s="23">
        <f>SUM(D3:L3)</f>
        <v>4270090712</v>
      </c>
      <c r="N3" s="24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</row>
    <row r="4" spans="1:545" s="26" customFormat="1" x14ac:dyDescent="0.2">
      <c r="A4" s="27"/>
      <c r="B4" s="27"/>
      <c r="C4" s="28" t="s">
        <v>14</v>
      </c>
      <c r="D4" s="29">
        <f t="shared" ref="D4:L4" si="1">SUM(D5:D6)</f>
        <v>21579040</v>
      </c>
      <c r="E4" s="30">
        <f t="shared" si="1"/>
        <v>28044128</v>
      </c>
      <c r="F4" s="31">
        <f t="shared" si="1"/>
        <v>25578028</v>
      </c>
      <c r="G4" s="32">
        <f t="shared" si="1"/>
        <v>20886544</v>
      </c>
      <c r="H4" s="30">
        <f t="shared" si="1"/>
        <v>21769497</v>
      </c>
      <c r="I4" s="33">
        <f t="shared" si="1"/>
        <v>23295813</v>
      </c>
      <c r="J4" s="31">
        <f t="shared" si="1"/>
        <v>29079372</v>
      </c>
      <c r="K4" s="32">
        <f t="shared" si="1"/>
        <v>20216288</v>
      </c>
      <c r="L4" s="31">
        <f t="shared" si="1"/>
        <v>17729953</v>
      </c>
      <c r="M4" s="34">
        <f t="shared" ref="M4:M66" si="2">SUM(D4:L4)</f>
        <v>208178663</v>
      </c>
      <c r="N4" s="35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</row>
    <row r="5" spans="1:545" s="37" customFormat="1" x14ac:dyDescent="0.2">
      <c r="A5" s="38" t="s">
        <v>15</v>
      </c>
      <c r="B5" s="38" t="s">
        <v>16</v>
      </c>
      <c r="C5" s="39" t="s">
        <v>17</v>
      </c>
      <c r="D5" s="40">
        <v>2841335</v>
      </c>
      <c r="E5" s="41">
        <v>2505482</v>
      </c>
      <c r="F5" s="42">
        <v>2657709</v>
      </c>
      <c r="G5" s="43">
        <v>3139366</v>
      </c>
      <c r="H5" s="43">
        <v>3198274</v>
      </c>
      <c r="I5" s="41">
        <v>2880415</v>
      </c>
      <c r="J5" s="42">
        <v>3119688</v>
      </c>
      <c r="K5" s="43">
        <v>3320017</v>
      </c>
      <c r="L5" s="42">
        <v>3055718</v>
      </c>
      <c r="M5" s="43">
        <f t="shared" si="2"/>
        <v>26718004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</row>
    <row r="6" spans="1:545" s="37" customFormat="1" x14ac:dyDescent="0.2">
      <c r="A6" s="38" t="s">
        <v>15</v>
      </c>
      <c r="B6" s="38" t="s">
        <v>18</v>
      </c>
      <c r="C6" s="39" t="s">
        <v>19</v>
      </c>
      <c r="D6" s="45">
        <v>18737705</v>
      </c>
      <c r="E6" s="46">
        <v>25538646</v>
      </c>
      <c r="F6" s="47">
        <v>22920319</v>
      </c>
      <c r="G6" s="48">
        <v>17747178</v>
      </c>
      <c r="H6" s="48">
        <v>18571223</v>
      </c>
      <c r="I6" s="46">
        <v>20415398</v>
      </c>
      <c r="J6" s="47">
        <v>25959684</v>
      </c>
      <c r="K6" s="48">
        <v>16896271</v>
      </c>
      <c r="L6" s="47">
        <v>14674235</v>
      </c>
      <c r="M6" s="48">
        <f t="shared" si="2"/>
        <v>181460659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</row>
    <row r="7" spans="1:545" s="26" customFormat="1" x14ac:dyDescent="0.2">
      <c r="A7" s="38"/>
      <c r="B7" s="27"/>
      <c r="C7" s="28" t="s">
        <v>20</v>
      </c>
      <c r="D7" s="29">
        <f t="shared" ref="D7:L7" si="3">SUM(D8:D8)</f>
        <v>6788941</v>
      </c>
      <c r="E7" s="30">
        <f t="shared" si="3"/>
        <v>6831255</v>
      </c>
      <c r="F7" s="31">
        <f t="shared" si="3"/>
        <v>7636494</v>
      </c>
      <c r="G7" s="32">
        <f t="shared" si="3"/>
        <v>6062924</v>
      </c>
      <c r="H7" s="32">
        <f t="shared" si="3"/>
        <v>6558435</v>
      </c>
      <c r="I7" s="30">
        <f t="shared" si="3"/>
        <v>6552210</v>
      </c>
      <c r="J7" s="31">
        <f t="shared" si="3"/>
        <v>5891921</v>
      </c>
      <c r="K7" s="32">
        <f t="shared" si="3"/>
        <v>6332314</v>
      </c>
      <c r="L7" s="31">
        <f t="shared" si="3"/>
        <v>5733201</v>
      </c>
      <c r="M7" s="32">
        <f t="shared" si="2"/>
        <v>58387695</v>
      </c>
      <c r="N7" s="35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</row>
    <row r="8" spans="1:545" s="37" customFormat="1" x14ac:dyDescent="0.2">
      <c r="A8" s="38" t="s">
        <v>15</v>
      </c>
      <c r="B8" s="38" t="s">
        <v>21</v>
      </c>
      <c r="C8" s="39" t="s">
        <v>22</v>
      </c>
      <c r="D8" s="49">
        <v>6788941</v>
      </c>
      <c r="E8" s="50">
        <v>6831255</v>
      </c>
      <c r="F8" s="42">
        <v>7636494</v>
      </c>
      <c r="G8" s="51">
        <v>6062924</v>
      </c>
      <c r="H8" s="51">
        <v>6558435</v>
      </c>
      <c r="I8" s="50">
        <v>6552210</v>
      </c>
      <c r="J8" s="42">
        <v>5891921</v>
      </c>
      <c r="K8" s="51">
        <v>6332314</v>
      </c>
      <c r="L8" s="42">
        <v>5733201</v>
      </c>
      <c r="M8" s="51">
        <f t="shared" si="2"/>
        <v>58387695</v>
      </c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</row>
    <row r="9" spans="1:545" s="52" customFormat="1" x14ac:dyDescent="0.2">
      <c r="A9" s="38"/>
      <c r="B9" s="53"/>
      <c r="C9" s="28" t="s">
        <v>23</v>
      </c>
      <c r="D9" s="29">
        <f t="shared" ref="D9:L9" si="4">D10+D11</f>
        <v>15495397</v>
      </c>
      <c r="E9" s="30">
        <f t="shared" si="4"/>
        <v>7924192</v>
      </c>
      <c r="F9" s="31">
        <f t="shared" si="4"/>
        <v>8273323</v>
      </c>
      <c r="G9" s="32">
        <f t="shared" si="4"/>
        <v>8231553</v>
      </c>
      <c r="H9" s="32">
        <f t="shared" si="4"/>
        <v>9573846</v>
      </c>
      <c r="I9" s="30">
        <f t="shared" si="4"/>
        <v>9906935</v>
      </c>
      <c r="J9" s="31">
        <f t="shared" si="4"/>
        <v>8757885</v>
      </c>
      <c r="K9" s="32">
        <f t="shared" si="4"/>
        <v>10160443</v>
      </c>
      <c r="L9" s="31">
        <f t="shared" si="4"/>
        <v>9455809</v>
      </c>
      <c r="M9" s="32">
        <f t="shared" si="2"/>
        <v>87779383</v>
      </c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</row>
    <row r="10" spans="1:545" s="37" customFormat="1" x14ac:dyDescent="0.2">
      <c r="A10" s="38" t="s">
        <v>15</v>
      </c>
      <c r="B10" s="38" t="s">
        <v>24</v>
      </c>
      <c r="C10" s="39" t="s">
        <v>25</v>
      </c>
      <c r="D10" s="49">
        <v>2393674</v>
      </c>
      <c r="E10" s="50">
        <v>2063304</v>
      </c>
      <c r="F10" s="42">
        <v>2052742</v>
      </c>
      <c r="G10" s="51">
        <v>2705267</v>
      </c>
      <c r="H10" s="51">
        <v>3207676</v>
      </c>
      <c r="I10" s="50">
        <v>3361697</v>
      </c>
      <c r="J10" s="42">
        <v>3041651</v>
      </c>
      <c r="K10" s="51">
        <v>3382335</v>
      </c>
      <c r="L10" s="42">
        <v>3429912</v>
      </c>
      <c r="M10" s="51">
        <f t="shared" si="2"/>
        <v>25638258</v>
      </c>
      <c r="N10" s="44"/>
      <c r="O10" s="44"/>
      <c r="P10" s="5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</row>
    <row r="11" spans="1:545" s="37" customFormat="1" x14ac:dyDescent="0.2">
      <c r="A11" s="38" t="s">
        <v>15</v>
      </c>
      <c r="B11" s="38">
        <v>1320001</v>
      </c>
      <c r="C11" s="39" t="s">
        <v>26</v>
      </c>
      <c r="D11" s="49">
        <v>13101723</v>
      </c>
      <c r="E11" s="50">
        <v>5860888</v>
      </c>
      <c r="F11" s="42">
        <v>6220581</v>
      </c>
      <c r="G11" s="51">
        <v>5526286</v>
      </c>
      <c r="H11" s="51">
        <v>6366170</v>
      </c>
      <c r="I11" s="50">
        <v>6545238</v>
      </c>
      <c r="J11" s="42">
        <v>5716234</v>
      </c>
      <c r="K11" s="51">
        <v>6778108</v>
      </c>
      <c r="L11" s="42">
        <v>6025897</v>
      </c>
      <c r="M11" s="51">
        <f t="shared" si="2"/>
        <v>62141125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</row>
    <row r="12" spans="1:545" s="26" customFormat="1" x14ac:dyDescent="0.2">
      <c r="A12" s="38"/>
      <c r="B12" s="27"/>
      <c r="C12" s="28" t="s">
        <v>27</v>
      </c>
      <c r="D12" s="29">
        <f t="shared" ref="D12:L12" si="5">D13</f>
        <v>545650077</v>
      </c>
      <c r="E12" s="30">
        <f t="shared" si="5"/>
        <v>424707336</v>
      </c>
      <c r="F12" s="31">
        <f t="shared" si="5"/>
        <v>374834412</v>
      </c>
      <c r="G12" s="32">
        <f t="shared" si="5"/>
        <v>408904308</v>
      </c>
      <c r="H12" s="32">
        <f t="shared" si="5"/>
        <v>404098217</v>
      </c>
      <c r="I12" s="30">
        <f t="shared" si="5"/>
        <v>448585920</v>
      </c>
      <c r="J12" s="31">
        <f t="shared" si="5"/>
        <v>418360845</v>
      </c>
      <c r="K12" s="32">
        <f t="shared" si="5"/>
        <v>459835582</v>
      </c>
      <c r="L12" s="31">
        <f t="shared" si="5"/>
        <v>399124956</v>
      </c>
      <c r="M12" s="32">
        <f t="shared" si="2"/>
        <v>3884101653</v>
      </c>
      <c r="N12" s="35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</row>
    <row r="13" spans="1:545" s="37" customFormat="1" x14ac:dyDescent="0.2">
      <c r="A13" s="38" t="s">
        <v>15</v>
      </c>
      <c r="B13" s="38" t="s">
        <v>28</v>
      </c>
      <c r="C13" s="39" t="s">
        <v>29</v>
      </c>
      <c r="D13" s="49">
        <v>545650077</v>
      </c>
      <c r="E13" s="50">
        <v>424707336</v>
      </c>
      <c r="F13" s="42">
        <v>374834412</v>
      </c>
      <c r="G13" s="51">
        <v>408904308</v>
      </c>
      <c r="H13" s="51">
        <v>404098217</v>
      </c>
      <c r="I13" s="50">
        <v>448585920</v>
      </c>
      <c r="J13" s="42">
        <v>418360845</v>
      </c>
      <c r="K13" s="51">
        <v>459835582</v>
      </c>
      <c r="L13" s="42">
        <v>399124956</v>
      </c>
      <c r="M13" s="51">
        <f t="shared" si="2"/>
        <v>3884101653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44"/>
      <c r="NE13" s="44"/>
      <c r="NF13" s="44"/>
      <c r="NG13" s="44"/>
      <c r="NH13" s="44"/>
      <c r="NI13" s="44"/>
      <c r="NJ13" s="44"/>
      <c r="NK13" s="44"/>
      <c r="NL13" s="44"/>
      <c r="NM13" s="44"/>
      <c r="NN13" s="44"/>
      <c r="NO13" s="44"/>
      <c r="NP13" s="44"/>
      <c r="NQ13" s="44"/>
      <c r="NR13" s="44"/>
      <c r="NS13" s="44"/>
      <c r="NT13" s="44"/>
      <c r="NU13" s="44"/>
      <c r="NV13" s="44"/>
      <c r="NW13" s="44"/>
      <c r="NX13" s="44"/>
      <c r="NY13" s="44"/>
      <c r="NZ13" s="44"/>
      <c r="OA13" s="44"/>
      <c r="OB13" s="44"/>
      <c r="OC13" s="44"/>
      <c r="OD13" s="44"/>
      <c r="OE13" s="44"/>
      <c r="OF13" s="44"/>
      <c r="OG13" s="44"/>
      <c r="OH13" s="44"/>
      <c r="OI13" s="44"/>
      <c r="OJ13" s="44"/>
      <c r="OK13" s="44"/>
      <c r="OL13" s="44"/>
      <c r="OM13" s="44"/>
      <c r="ON13" s="44"/>
      <c r="OO13" s="44"/>
      <c r="OP13" s="44"/>
      <c r="OQ13" s="44"/>
      <c r="OR13" s="44"/>
      <c r="OS13" s="44"/>
      <c r="OT13" s="44"/>
      <c r="OU13" s="44"/>
      <c r="OV13" s="44"/>
      <c r="OW13" s="44"/>
      <c r="OX13" s="44"/>
      <c r="OY13" s="44"/>
      <c r="OZ13" s="44"/>
      <c r="PA13" s="44"/>
      <c r="PB13" s="44"/>
      <c r="PC13" s="44"/>
      <c r="PD13" s="44"/>
      <c r="PE13" s="44"/>
      <c r="PF13" s="44"/>
      <c r="PG13" s="44"/>
      <c r="PH13" s="44"/>
      <c r="PI13" s="44"/>
      <c r="PJ13" s="44"/>
      <c r="PK13" s="44"/>
      <c r="PL13" s="44"/>
      <c r="PM13" s="44"/>
      <c r="PN13" s="44"/>
      <c r="PO13" s="44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4"/>
      <c r="QA13" s="44"/>
      <c r="QB13" s="44"/>
      <c r="QC13" s="44"/>
      <c r="QD13" s="44"/>
      <c r="QE13" s="44"/>
      <c r="QF13" s="44"/>
      <c r="QG13" s="44"/>
      <c r="QH13" s="44"/>
      <c r="QI13" s="44"/>
      <c r="QJ13" s="44"/>
      <c r="QK13" s="44"/>
      <c r="QL13" s="44"/>
      <c r="QM13" s="44"/>
      <c r="QN13" s="44"/>
      <c r="QO13" s="44"/>
      <c r="QP13" s="44"/>
      <c r="QQ13" s="44"/>
      <c r="QR13" s="44"/>
      <c r="QS13" s="44"/>
      <c r="QT13" s="44"/>
      <c r="QU13" s="44"/>
      <c r="QV13" s="44"/>
      <c r="QW13" s="44"/>
      <c r="QX13" s="44"/>
      <c r="QY13" s="44"/>
      <c r="QZ13" s="44"/>
      <c r="RA13" s="44"/>
      <c r="RB13" s="44"/>
      <c r="RC13" s="44"/>
      <c r="RD13" s="44"/>
      <c r="RE13" s="44"/>
      <c r="RF13" s="44"/>
      <c r="RG13" s="44"/>
      <c r="RH13" s="44"/>
      <c r="RI13" s="44"/>
      <c r="RJ13" s="44"/>
      <c r="RK13" s="44"/>
      <c r="RL13" s="44"/>
      <c r="RM13" s="44"/>
      <c r="RN13" s="44"/>
      <c r="RO13" s="44"/>
      <c r="RP13" s="44"/>
      <c r="RQ13" s="44"/>
      <c r="RR13" s="44"/>
      <c r="RS13" s="44"/>
      <c r="RT13" s="44"/>
      <c r="RU13" s="44"/>
      <c r="RV13" s="44"/>
      <c r="RW13" s="44"/>
      <c r="RX13" s="44"/>
      <c r="RY13" s="44"/>
      <c r="RZ13" s="44"/>
      <c r="SA13" s="44"/>
      <c r="SB13" s="44"/>
      <c r="SC13" s="44"/>
      <c r="SD13" s="44"/>
      <c r="SE13" s="44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4"/>
      <c r="ST13" s="44"/>
      <c r="SU13" s="44"/>
      <c r="SV13" s="44"/>
      <c r="SW13" s="44"/>
      <c r="SX13" s="44"/>
      <c r="SY13" s="44"/>
      <c r="SZ13" s="44"/>
      <c r="TA13" s="44"/>
      <c r="TB13" s="44"/>
      <c r="TC13" s="44"/>
      <c r="TD13" s="44"/>
      <c r="TE13" s="44"/>
      <c r="TF13" s="44"/>
      <c r="TG13" s="44"/>
      <c r="TH13" s="44"/>
      <c r="TI13" s="44"/>
      <c r="TJ13" s="44"/>
      <c r="TK13" s="44"/>
      <c r="TL13" s="44"/>
      <c r="TM13" s="44"/>
      <c r="TN13" s="44"/>
      <c r="TO13" s="44"/>
      <c r="TP13" s="44"/>
      <c r="TQ13" s="44"/>
      <c r="TR13" s="44"/>
      <c r="TS13" s="44"/>
      <c r="TT13" s="44"/>
      <c r="TU13" s="44"/>
      <c r="TV13" s="44"/>
      <c r="TW13" s="44"/>
      <c r="TX13" s="44"/>
      <c r="TY13" s="44"/>
    </row>
    <row r="14" spans="1:545" s="26" customFormat="1" x14ac:dyDescent="0.2">
      <c r="A14" s="38"/>
      <c r="B14" s="27"/>
      <c r="C14" s="28" t="s">
        <v>30</v>
      </c>
      <c r="D14" s="29">
        <f t="shared" ref="D14:K14" si="6">SUM(D15:D18)</f>
        <v>1944457</v>
      </c>
      <c r="E14" s="30">
        <f t="shared" si="6"/>
        <v>1864858</v>
      </c>
      <c r="F14" s="31">
        <f t="shared" si="6"/>
        <v>2566890</v>
      </c>
      <c r="G14" s="32">
        <f t="shared" si="6"/>
        <v>1429961</v>
      </c>
      <c r="H14" s="32">
        <f t="shared" si="6"/>
        <v>2468037</v>
      </c>
      <c r="I14" s="30">
        <f t="shared" si="6"/>
        <v>4169199</v>
      </c>
      <c r="J14" s="31">
        <f t="shared" si="6"/>
        <v>1945991</v>
      </c>
      <c r="K14" s="32">
        <f t="shared" si="6"/>
        <v>9547597</v>
      </c>
      <c r="L14" s="31">
        <f>SUM(L15:L18)</f>
        <v>2727758</v>
      </c>
      <c r="M14" s="32">
        <f t="shared" si="2"/>
        <v>28664748</v>
      </c>
      <c r="N14" s="35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</row>
    <row r="15" spans="1:545" s="37" customFormat="1" x14ac:dyDescent="0.2">
      <c r="A15" s="38" t="s">
        <v>15</v>
      </c>
      <c r="B15" s="38" t="s">
        <v>31</v>
      </c>
      <c r="C15" s="55" t="s">
        <v>32</v>
      </c>
      <c r="D15" s="49">
        <v>1660305</v>
      </c>
      <c r="E15" s="50">
        <v>1521527</v>
      </c>
      <c r="F15" s="42">
        <v>2061591</v>
      </c>
      <c r="G15" s="51">
        <v>1071865</v>
      </c>
      <c r="H15" s="51">
        <v>1968088</v>
      </c>
      <c r="I15" s="50">
        <v>3671204</v>
      </c>
      <c r="J15" s="42">
        <v>1683045</v>
      </c>
      <c r="K15" s="51">
        <v>9135792</v>
      </c>
      <c r="L15" s="42">
        <v>2193807</v>
      </c>
      <c r="M15" s="51">
        <f t="shared" si="2"/>
        <v>24967224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</row>
    <row r="16" spans="1:545" s="37" customFormat="1" x14ac:dyDescent="0.2">
      <c r="A16" s="38" t="s">
        <v>15</v>
      </c>
      <c r="B16" s="38" t="s">
        <v>33</v>
      </c>
      <c r="C16" s="55" t="s">
        <v>34</v>
      </c>
      <c r="D16" s="49">
        <v>218477</v>
      </c>
      <c r="E16" s="50">
        <v>258517</v>
      </c>
      <c r="F16" s="42">
        <v>373506</v>
      </c>
      <c r="G16" s="51">
        <v>270867</v>
      </c>
      <c r="H16" s="51">
        <v>404066</v>
      </c>
      <c r="I16" s="50">
        <v>418601</v>
      </c>
      <c r="J16" s="42">
        <v>183185</v>
      </c>
      <c r="K16" s="51">
        <v>347988</v>
      </c>
      <c r="L16" s="42">
        <v>468801</v>
      </c>
      <c r="M16" s="51">
        <f t="shared" si="2"/>
        <v>2944008</v>
      </c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</row>
    <row r="17" spans="1:545" s="37" customFormat="1" x14ac:dyDescent="0.2">
      <c r="A17" s="38" t="s">
        <v>15</v>
      </c>
      <c r="B17" s="38" t="s">
        <v>35</v>
      </c>
      <c r="C17" s="55" t="s">
        <v>36</v>
      </c>
      <c r="D17" s="49">
        <v>179</v>
      </c>
      <c r="E17" s="50">
        <v>192</v>
      </c>
      <c r="F17" s="42">
        <v>192</v>
      </c>
      <c r="G17" s="51">
        <v>0</v>
      </c>
      <c r="H17" s="51">
        <v>179</v>
      </c>
      <c r="I17" s="50">
        <v>0</v>
      </c>
      <c r="J17" s="42">
        <v>0</v>
      </c>
      <c r="K17" s="51">
        <v>0</v>
      </c>
      <c r="L17" s="42">
        <v>0</v>
      </c>
      <c r="M17" s="51">
        <f t="shared" si="2"/>
        <v>742</v>
      </c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</row>
    <row r="18" spans="1:545" s="37" customFormat="1" x14ac:dyDescent="0.2">
      <c r="A18" s="38" t="s">
        <v>15</v>
      </c>
      <c r="B18" s="38" t="s">
        <v>37</v>
      </c>
      <c r="C18" s="55" t="s">
        <v>38</v>
      </c>
      <c r="D18" s="49">
        <v>65496</v>
      </c>
      <c r="E18" s="50">
        <v>84622</v>
      </c>
      <c r="F18" s="42">
        <v>131601</v>
      </c>
      <c r="G18" s="51">
        <v>87229</v>
      </c>
      <c r="H18" s="51">
        <v>95704</v>
      </c>
      <c r="I18" s="50">
        <v>79394</v>
      </c>
      <c r="J18" s="42">
        <v>79761</v>
      </c>
      <c r="K18" s="51">
        <v>63817</v>
      </c>
      <c r="L18" s="42">
        <v>65150</v>
      </c>
      <c r="M18" s="51">
        <f t="shared" si="2"/>
        <v>752774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44"/>
      <c r="NE18" s="44"/>
      <c r="NF18" s="44"/>
      <c r="NG18" s="44"/>
      <c r="NH18" s="44"/>
      <c r="NI18" s="44"/>
      <c r="NJ18" s="44"/>
      <c r="NK18" s="44"/>
      <c r="NL18" s="44"/>
      <c r="NM18" s="44"/>
      <c r="NN18" s="44"/>
      <c r="NO18" s="44"/>
      <c r="NP18" s="44"/>
      <c r="NQ18" s="44"/>
      <c r="NR18" s="44"/>
      <c r="NS18" s="44"/>
      <c r="NT18" s="44"/>
      <c r="NU18" s="44"/>
      <c r="NV18" s="44"/>
      <c r="NW18" s="44"/>
      <c r="NX18" s="44"/>
      <c r="NY18" s="44"/>
      <c r="NZ18" s="44"/>
      <c r="OA18" s="44"/>
      <c r="OB18" s="44"/>
      <c r="OC18" s="44"/>
      <c r="OD18" s="44"/>
      <c r="OE18" s="44"/>
      <c r="OF18" s="44"/>
      <c r="OG18" s="44"/>
      <c r="OH18" s="44"/>
      <c r="OI18" s="44"/>
      <c r="OJ18" s="44"/>
      <c r="OK18" s="44"/>
      <c r="OL18" s="44"/>
      <c r="OM18" s="44"/>
      <c r="ON18" s="44"/>
      <c r="OO18" s="44"/>
      <c r="OP18" s="44"/>
      <c r="OQ18" s="44"/>
      <c r="OR18" s="44"/>
      <c r="OS18" s="44"/>
      <c r="OT18" s="44"/>
      <c r="OU18" s="44"/>
      <c r="OV18" s="44"/>
      <c r="OW18" s="44"/>
      <c r="OX18" s="44"/>
      <c r="OY18" s="44"/>
      <c r="OZ18" s="44"/>
      <c r="PA18" s="44"/>
      <c r="PB18" s="44"/>
      <c r="PC18" s="44"/>
      <c r="PD18" s="44"/>
      <c r="PE18" s="44"/>
      <c r="PF18" s="44"/>
      <c r="PG18" s="44"/>
      <c r="PH18" s="44"/>
      <c r="PI18" s="44"/>
      <c r="PJ18" s="44"/>
      <c r="PK18" s="44"/>
      <c r="PL18" s="44"/>
      <c r="PM18" s="44"/>
      <c r="PN18" s="44"/>
      <c r="PO18" s="44"/>
      <c r="PP18" s="44"/>
      <c r="PQ18" s="44"/>
      <c r="PR18" s="44"/>
      <c r="PS18" s="44"/>
      <c r="PT18" s="44"/>
      <c r="PU18" s="44"/>
      <c r="PV18" s="44"/>
      <c r="PW18" s="44"/>
      <c r="PX18" s="44"/>
      <c r="PY18" s="44"/>
      <c r="PZ18" s="44"/>
      <c r="QA18" s="44"/>
      <c r="QB18" s="44"/>
      <c r="QC18" s="44"/>
      <c r="QD18" s="44"/>
      <c r="QE18" s="44"/>
      <c r="QF18" s="44"/>
      <c r="QG18" s="44"/>
      <c r="QH18" s="44"/>
      <c r="QI18" s="44"/>
      <c r="QJ18" s="44"/>
      <c r="QK18" s="44"/>
      <c r="QL18" s="44"/>
      <c r="QM18" s="44"/>
      <c r="QN18" s="44"/>
      <c r="QO18" s="44"/>
      <c r="QP18" s="44"/>
      <c r="QQ18" s="44"/>
      <c r="QR18" s="44"/>
      <c r="QS18" s="44"/>
      <c r="QT18" s="44"/>
      <c r="QU18" s="44"/>
      <c r="QV18" s="44"/>
      <c r="QW18" s="44"/>
      <c r="QX18" s="44"/>
      <c r="QY18" s="44"/>
      <c r="QZ18" s="44"/>
      <c r="RA18" s="44"/>
      <c r="RB18" s="44"/>
      <c r="RC18" s="44"/>
      <c r="RD18" s="44"/>
      <c r="RE18" s="44"/>
      <c r="RF18" s="44"/>
      <c r="RG18" s="44"/>
      <c r="RH18" s="44"/>
      <c r="RI18" s="44"/>
      <c r="RJ18" s="44"/>
      <c r="RK18" s="44"/>
      <c r="RL18" s="44"/>
      <c r="RM18" s="44"/>
      <c r="RN18" s="44"/>
      <c r="RO18" s="44"/>
      <c r="RP18" s="44"/>
      <c r="RQ18" s="44"/>
      <c r="RR18" s="44"/>
      <c r="RS18" s="44"/>
      <c r="RT18" s="44"/>
      <c r="RU18" s="44"/>
      <c r="RV18" s="44"/>
      <c r="RW18" s="44"/>
      <c r="RX18" s="44"/>
      <c r="RY18" s="44"/>
      <c r="RZ18" s="44"/>
      <c r="SA18" s="44"/>
      <c r="SB18" s="44"/>
      <c r="SC18" s="44"/>
      <c r="SD18" s="44"/>
      <c r="SE18" s="44"/>
      <c r="SF18" s="44"/>
      <c r="SG18" s="44"/>
      <c r="SH18" s="44"/>
      <c r="SI18" s="44"/>
      <c r="SJ18" s="44"/>
      <c r="SK18" s="44"/>
      <c r="SL18" s="44"/>
      <c r="SM18" s="44"/>
      <c r="SN18" s="44"/>
      <c r="SO18" s="44"/>
      <c r="SP18" s="44"/>
      <c r="SQ18" s="44"/>
      <c r="SR18" s="44"/>
      <c r="SS18" s="44"/>
      <c r="ST18" s="44"/>
      <c r="SU18" s="44"/>
      <c r="SV18" s="44"/>
      <c r="SW18" s="44"/>
      <c r="SX18" s="44"/>
      <c r="SY18" s="44"/>
      <c r="SZ18" s="44"/>
      <c r="TA18" s="44"/>
      <c r="TB18" s="44"/>
      <c r="TC18" s="44"/>
      <c r="TD18" s="44"/>
      <c r="TE18" s="44"/>
      <c r="TF18" s="44"/>
      <c r="TG18" s="44"/>
      <c r="TH18" s="44"/>
      <c r="TI18" s="44"/>
      <c r="TJ18" s="44"/>
      <c r="TK18" s="44"/>
      <c r="TL18" s="44"/>
      <c r="TM18" s="44"/>
      <c r="TN18" s="44"/>
      <c r="TO18" s="44"/>
      <c r="TP18" s="44"/>
      <c r="TQ18" s="44"/>
      <c r="TR18" s="44"/>
      <c r="TS18" s="44"/>
      <c r="TT18" s="44"/>
      <c r="TU18" s="44"/>
      <c r="TV18" s="44"/>
      <c r="TW18" s="44"/>
      <c r="TX18" s="44"/>
      <c r="TY18" s="44"/>
    </row>
    <row r="19" spans="1:545" s="56" customFormat="1" ht="28.5" customHeight="1" x14ac:dyDescent="0.2">
      <c r="A19" s="57"/>
      <c r="B19" s="57"/>
      <c r="C19" s="58" t="s">
        <v>39</v>
      </c>
      <c r="D19" s="59">
        <f t="shared" ref="D19:L19" si="7">SUM(D20)</f>
        <v>258461</v>
      </c>
      <c r="E19" s="60">
        <f t="shared" si="7"/>
        <v>404607</v>
      </c>
      <c r="F19" s="61">
        <f t="shared" si="7"/>
        <v>455184</v>
      </c>
      <c r="G19" s="62">
        <f t="shared" si="7"/>
        <v>451863</v>
      </c>
      <c r="H19" s="62">
        <f t="shared" si="7"/>
        <v>249891</v>
      </c>
      <c r="I19" s="60">
        <f t="shared" si="7"/>
        <v>311311</v>
      </c>
      <c r="J19" s="61">
        <f t="shared" si="7"/>
        <v>284871</v>
      </c>
      <c r="K19" s="62">
        <f t="shared" si="7"/>
        <v>297367</v>
      </c>
      <c r="L19" s="61">
        <f t="shared" si="7"/>
        <v>265015</v>
      </c>
      <c r="M19" s="62">
        <f t="shared" si="2"/>
        <v>2978570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  <c r="IW19" s="63"/>
      <c r="IX19" s="63"/>
      <c r="IY19" s="63"/>
      <c r="IZ19" s="63"/>
      <c r="JA19" s="63"/>
      <c r="JB19" s="63"/>
      <c r="JC19" s="63"/>
      <c r="JD19" s="63"/>
      <c r="JE19" s="63"/>
      <c r="JF19" s="63"/>
      <c r="JG19" s="63"/>
      <c r="JH19" s="63"/>
      <c r="JI19" s="63"/>
      <c r="JJ19" s="63"/>
      <c r="JK19" s="63"/>
      <c r="JL19" s="63"/>
      <c r="JM19" s="63"/>
      <c r="JN19" s="63"/>
      <c r="JO19" s="63"/>
      <c r="JP19" s="63"/>
      <c r="JQ19" s="63"/>
      <c r="JR19" s="63"/>
      <c r="JS19" s="63"/>
      <c r="JT19" s="63"/>
      <c r="JU19" s="63"/>
      <c r="JV19" s="63"/>
      <c r="JW19" s="63"/>
      <c r="JX19" s="63"/>
      <c r="JY19" s="63"/>
      <c r="JZ19" s="63"/>
      <c r="KA19" s="63"/>
      <c r="KB19" s="63"/>
      <c r="KC19" s="63"/>
      <c r="KD19" s="63"/>
      <c r="KE19" s="63"/>
      <c r="KF19" s="63"/>
      <c r="KG19" s="63"/>
      <c r="KH19" s="63"/>
      <c r="KI19" s="63"/>
      <c r="KJ19" s="63"/>
      <c r="KK19" s="63"/>
      <c r="KL19" s="63"/>
      <c r="KM19" s="63"/>
      <c r="KN19" s="63"/>
      <c r="KO19" s="63"/>
      <c r="KP19" s="63"/>
      <c r="KQ19" s="63"/>
      <c r="KR19" s="63"/>
      <c r="KS19" s="63"/>
      <c r="KT19" s="63"/>
      <c r="KU19" s="63"/>
      <c r="KV19" s="63"/>
      <c r="KW19" s="63"/>
      <c r="KX19" s="63"/>
      <c r="KY19" s="63"/>
      <c r="KZ19" s="63"/>
      <c r="LA19" s="63"/>
      <c r="LB19" s="63"/>
      <c r="LC19" s="63"/>
      <c r="LD19" s="63"/>
      <c r="LE19" s="63"/>
      <c r="LF19" s="63"/>
      <c r="LG19" s="63"/>
      <c r="LH19" s="63"/>
      <c r="LI19" s="63"/>
      <c r="LJ19" s="63"/>
      <c r="LK19" s="63"/>
      <c r="LL19" s="63"/>
      <c r="LM19" s="63"/>
      <c r="LN19" s="63"/>
      <c r="LO19" s="63"/>
      <c r="LP19" s="63"/>
      <c r="LQ19" s="63"/>
      <c r="LR19" s="63"/>
      <c r="LS19" s="63"/>
      <c r="LT19" s="63"/>
      <c r="LU19" s="63"/>
      <c r="LV19" s="63"/>
      <c r="LW19" s="63"/>
      <c r="LX19" s="63"/>
      <c r="LY19" s="63"/>
      <c r="LZ19" s="63"/>
      <c r="MA19" s="63"/>
      <c r="MB19" s="63"/>
      <c r="MC19" s="63"/>
      <c r="MD19" s="63"/>
      <c r="ME19" s="63"/>
      <c r="MF19" s="63"/>
      <c r="MG19" s="63"/>
      <c r="MH19" s="63"/>
      <c r="MI19" s="63"/>
      <c r="MJ19" s="63"/>
      <c r="MK19" s="63"/>
      <c r="ML19" s="63"/>
      <c r="MM19" s="63"/>
      <c r="MN19" s="63"/>
      <c r="MO19" s="63"/>
      <c r="MP19" s="63"/>
      <c r="MQ19" s="63"/>
      <c r="MR19" s="63"/>
      <c r="MS19" s="63"/>
      <c r="MT19" s="63"/>
      <c r="MU19" s="63"/>
      <c r="MV19" s="63"/>
      <c r="MW19" s="63"/>
      <c r="MX19" s="63"/>
      <c r="MY19" s="63"/>
      <c r="MZ19" s="63"/>
      <c r="NA19" s="63"/>
      <c r="NB19" s="63"/>
      <c r="NC19" s="63"/>
      <c r="ND19" s="63"/>
      <c r="NE19" s="63"/>
      <c r="NF19" s="63"/>
      <c r="NG19" s="63"/>
      <c r="NH19" s="63"/>
      <c r="NI19" s="63"/>
      <c r="NJ19" s="63"/>
      <c r="NK19" s="63"/>
      <c r="NL19" s="63"/>
      <c r="NM19" s="63"/>
      <c r="NN19" s="63"/>
      <c r="NO19" s="63"/>
      <c r="NP19" s="63"/>
      <c r="NQ19" s="63"/>
      <c r="NR19" s="63"/>
      <c r="NS19" s="63"/>
      <c r="NT19" s="63"/>
      <c r="NU19" s="63"/>
      <c r="NV19" s="63"/>
      <c r="NW19" s="63"/>
      <c r="NX19" s="63"/>
      <c r="NY19" s="63"/>
      <c r="NZ19" s="63"/>
      <c r="OA19" s="63"/>
      <c r="OB19" s="63"/>
      <c r="OC19" s="63"/>
      <c r="OD19" s="63"/>
      <c r="OE19" s="63"/>
      <c r="OF19" s="63"/>
      <c r="OG19" s="63"/>
      <c r="OH19" s="63"/>
      <c r="OI19" s="63"/>
      <c r="OJ19" s="63"/>
      <c r="OK19" s="63"/>
      <c r="OL19" s="63"/>
      <c r="OM19" s="63"/>
      <c r="ON19" s="63"/>
      <c r="OO19" s="63"/>
      <c r="OP19" s="63"/>
      <c r="OQ19" s="63"/>
      <c r="OR19" s="63"/>
      <c r="OS19" s="63"/>
      <c r="OT19" s="63"/>
      <c r="OU19" s="63"/>
      <c r="OV19" s="63"/>
      <c r="OW19" s="63"/>
      <c r="OX19" s="63"/>
      <c r="OY19" s="63"/>
      <c r="OZ19" s="63"/>
      <c r="PA19" s="63"/>
      <c r="PB19" s="63"/>
      <c r="PC19" s="63"/>
      <c r="PD19" s="63"/>
      <c r="PE19" s="63"/>
      <c r="PF19" s="63"/>
      <c r="PG19" s="63"/>
      <c r="PH19" s="63"/>
      <c r="PI19" s="63"/>
      <c r="PJ19" s="63"/>
      <c r="PK19" s="63"/>
      <c r="PL19" s="63"/>
      <c r="PM19" s="63"/>
      <c r="PN19" s="63"/>
      <c r="PO19" s="63"/>
      <c r="PP19" s="63"/>
      <c r="PQ19" s="63"/>
      <c r="PR19" s="63"/>
      <c r="PS19" s="63"/>
      <c r="PT19" s="63"/>
      <c r="PU19" s="63"/>
      <c r="PV19" s="63"/>
      <c r="PW19" s="63"/>
      <c r="PX19" s="63"/>
      <c r="PY19" s="63"/>
      <c r="PZ19" s="63"/>
      <c r="QA19" s="63"/>
      <c r="QB19" s="63"/>
      <c r="QC19" s="63"/>
      <c r="QD19" s="63"/>
      <c r="QE19" s="63"/>
      <c r="QF19" s="63"/>
      <c r="QG19" s="63"/>
      <c r="QH19" s="63"/>
      <c r="QI19" s="63"/>
      <c r="QJ19" s="63"/>
      <c r="QK19" s="63"/>
      <c r="QL19" s="63"/>
      <c r="QM19" s="63"/>
      <c r="QN19" s="63"/>
      <c r="QO19" s="63"/>
      <c r="QP19" s="63"/>
      <c r="QQ19" s="63"/>
      <c r="QR19" s="63"/>
      <c r="QS19" s="63"/>
      <c r="QT19" s="63"/>
      <c r="QU19" s="63"/>
      <c r="QV19" s="63"/>
      <c r="QW19" s="63"/>
      <c r="QX19" s="63"/>
      <c r="QY19" s="63"/>
      <c r="QZ19" s="63"/>
      <c r="RA19" s="63"/>
      <c r="RB19" s="63"/>
      <c r="RC19" s="63"/>
      <c r="RD19" s="63"/>
      <c r="RE19" s="63"/>
      <c r="RF19" s="63"/>
      <c r="RG19" s="63"/>
      <c r="RH19" s="63"/>
      <c r="RI19" s="63"/>
      <c r="RJ19" s="63"/>
      <c r="RK19" s="63"/>
      <c r="RL19" s="63"/>
      <c r="RM19" s="63"/>
      <c r="RN19" s="63"/>
      <c r="RO19" s="63"/>
      <c r="RP19" s="63"/>
      <c r="RQ19" s="63"/>
      <c r="RR19" s="63"/>
      <c r="RS19" s="63"/>
      <c r="RT19" s="63"/>
      <c r="RU19" s="63"/>
      <c r="RV19" s="63"/>
      <c r="RW19" s="63"/>
      <c r="RX19" s="63"/>
      <c r="RY19" s="63"/>
      <c r="RZ19" s="63"/>
      <c r="SA19" s="63"/>
      <c r="SB19" s="63"/>
      <c r="SC19" s="63"/>
      <c r="SD19" s="63"/>
      <c r="SE19" s="63"/>
      <c r="SF19" s="63"/>
      <c r="SG19" s="63"/>
      <c r="SH19" s="63"/>
      <c r="SI19" s="63"/>
      <c r="SJ19" s="63"/>
      <c r="SK19" s="63"/>
      <c r="SL19" s="63"/>
      <c r="SM19" s="63"/>
      <c r="SN19" s="63"/>
      <c r="SO19" s="63"/>
      <c r="SP19" s="63"/>
      <c r="SQ19" s="63"/>
      <c r="SR19" s="63"/>
      <c r="SS19" s="63"/>
      <c r="ST19" s="63"/>
      <c r="SU19" s="63"/>
      <c r="SV19" s="63"/>
      <c r="SW19" s="63"/>
      <c r="SX19" s="63"/>
      <c r="SY19" s="63"/>
      <c r="SZ19" s="63"/>
      <c r="TA19" s="63"/>
      <c r="TB19" s="63"/>
      <c r="TC19" s="63"/>
      <c r="TD19" s="63"/>
      <c r="TE19" s="63"/>
      <c r="TF19" s="63"/>
      <c r="TG19" s="63"/>
      <c r="TH19" s="63"/>
      <c r="TI19" s="63"/>
      <c r="TJ19" s="63"/>
      <c r="TK19" s="63"/>
      <c r="TL19" s="63"/>
      <c r="TM19" s="63"/>
      <c r="TN19" s="63"/>
      <c r="TO19" s="63"/>
      <c r="TP19" s="63"/>
      <c r="TQ19" s="63"/>
      <c r="TR19" s="63"/>
      <c r="TS19" s="63"/>
      <c r="TT19" s="63"/>
      <c r="TU19" s="63"/>
      <c r="TV19" s="63"/>
      <c r="TW19" s="63"/>
      <c r="TX19" s="63"/>
      <c r="TY19" s="63"/>
    </row>
    <row r="20" spans="1:545" s="37" customFormat="1" x14ac:dyDescent="0.2">
      <c r="A20" s="38" t="s">
        <v>15</v>
      </c>
      <c r="B20" s="38">
        <v>1910002</v>
      </c>
      <c r="C20" s="55" t="s">
        <v>40</v>
      </c>
      <c r="D20" s="49">
        <v>258461</v>
      </c>
      <c r="E20" s="50">
        <v>404607</v>
      </c>
      <c r="F20" s="42">
        <v>455184</v>
      </c>
      <c r="G20" s="51">
        <v>451863</v>
      </c>
      <c r="H20" s="51">
        <v>249891</v>
      </c>
      <c r="I20" s="50">
        <v>311311</v>
      </c>
      <c r="J20" s="42">
        <v>284871</v>
      </c>
      <c r="K20" s="51">
        <v>297367</v>
      </c>
      <c r="L20" s="42">
        <v>265015</v>
      </c>
      <c r="M20" s="51">
        <f t="shared" si="2"/>
        <v>2978570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44"/>
      <c r="NE20" s="44"/>
      <c r="NF20" s="44"/>
      <c r="NG20" s="44"/>
      <c r="NH20" s="44"/>
      <c r="NI20" s="44"/>
      <c r="NJ20" s="44"/>
      <c r="NK20" s="44"/>
      <c r="NL20" s="44"/>
      <c r="NM20" s="44"/>
      <c r="NN20" s="44"/>
      <c r="NO20" s="44"/>
      <c r="NP20" s="44"/>
      <c r="NQ20" s="44"/>
      <c r="NR20" s="44"/>
      <c r="NS20" s="44"/>
      <c r="NT20" s="44"/>
      <c r="NU20" s="44"/>
      <c r="NV20" s="44"/>
      <c r="NW20" s="44"/>
      <c r="NX20" s="44"/>
      <c r="NY20" s="44"/>
      <c r="NZ20" s="44"/>
      <c r="OA20" s="44"/>
      <c r="OB20" s="44"/>
      <c r="OC20" s="44"/>
      <c r="OD20" s="44"/>
      <c r="OE20" s="44"/>
      <c r="OF20" s="44"/>
      <c r="OG20" s="44"/>
      <c r="OH20" s="44"/>
      <c r="OI20" s="44"/>
      <c r="OJ20" s="44"/>
      <c r="OK20" s="44"/>
      <c r="OL20" s="44"/>
      <c r="OM20" s="44"/>
      <c r="ON20" s="44"/>
      <c r="OO20" s="44"/>
      <c r="OP20" s="44"/>
      <c r="OQ20" s="44"/>
      <c r="OR20" s="44"/>
      <c r="OS20" s="44"/>
      <c r="OT20" s="44"/>
      <c r="OU20" s="44"/>
      <c r="OV20" s="44"/>
      <c r="OW20" s="44"/>
      <c r="OX20" s="44"/>
      <c r="OY20" s="44"/>
      <c r="OZ20" s="44"/>
      <c r="PA20" s="44"/>
      <c r="PB20" s="44"/>
      <c r="PC20" s="44"/>
      <c r="PD20" s="44"/>
      <c r="PE20" s="44"/>
      <c r="PF20" s="44"/>
      <c r="PG20" s="44"/>
      <c r="PH20" s="44"/>
      <c r="PI20" s="44"/>
      <c r="PJ20" s="44"/>
      <c r="PK20" s="44"/>
      <c r="PL20" s="44"/>
      <c r="PM20" s="44"/>
      <c r="PN20" s="44"/>
      <c r="PO20" s="44"/>
      <c r="PP20" s="44"/>
      <c r="PQ20" s="44"/>
      <c r="PR20" s="44"/>
      <c r="PS20" s="44"/>
      <c r="PT20" s="44"/>
      <c r="PU20" s="44"/>
      <c r="PV20" s="44"/>
      <c r="PW20" s="44"/>
      <c r="PX20" s="44"/>
      <c r="PY20" s="44"/>
      <c r="PZ20" s="44"/>
      <c r="QA20" s="44"/>
      <c r="QB20" s="44"/>
      <c r="QC20" s="44"/>
      <c r="QD20" s="44"/>
      <c r="QE20" s="44"/>
      <c r="QF20" s="44"/>
      <c r="QG20" s="44"/>
      <c r="QH20" s="44"/>
      <c r="QI20" s="44"/>
      <c r="QJ20" s="44"/>
      <c r="QK20" s="44"/>
      <c r="QL20" s="44"/>
      <c r="QM20" s="44"/>
      <c r="QN20" s="44"/>
      <c r="QO20" s="44"/>
      <c r="QP20" s="44"/>
      <c r="QQ20" s="44"/>
      <c r="QR20" s="44"/>
      <c r="QS20" s="44"/>
      <c r="QT20" s="44"/>
      <c r="QU20" s="44"/>
      <c r="QV20" s="44"/>
      <c r="QW20" s="44"/>
      <c r="QX20" s="44"/>
      <c r="QY20" s="44"/>
      <c r="QZ20" s="44"/>
      <c r="RA20" s="44"/>
      <c r="RB20" s="44"/>
      <c r="RC20" s="44"/>
      <c r="RD20" s="44"/>
      <c r="RE20" s="44"/>
      <c r="RF20" s="44"/>
      <c r="RG20" s="44"/>
      <c r="RH20" s="44"/>
      <c r="RI20" s="44"/>
      <c r="RJ20" s="44"/>
      <c r="RK20" s="44"/>
      <c r="RL20" s="44"/>
      <c r="RM20" s="44"/>
      <c r="RN20" s="44"/>
      <c r="RO20" s="44"/>
      <c r="RP20" s="44"/>
      <c r="RQ20" s="44"/>
      <c r="RR20" s="44"/>
      <c r="RS20" s="44"/>
      <c r="RT20" s="44"/>
      <c r="RU20" s="44"/>
      <c r="RV20" s="44"/>
      <c r="RW20" s="44"/>
      <c r="RX20" s="44"/>
      <c r="RY20" s="44"/>
      <c r="RZ20" s="44"/>
      <c r="SA20" s="44"/>
      <c r="SB20" s="44"/>
      <c r="SC20" s="44"/>
      <c r="SD20" s="44"/>
      <c r="SE20" s="44"/>
      <c r="SF20" s="44"/>
      <c r="SG20" s="44"/>
      <c r="SH20" s="44"/>
      <c r="SI20" s="44"/>
      <c r="SJ20" s="44"/>
      <c r="SK20" s="44"/>
      <c r="SL20" s="44"/>
      <c r="SM20" s="44"/>
      <c r="SN20" s="44"/>
      <c r="SO20" s="44"/>
      <c r="SP20" s="44"/>
      <c r="SQ20" s="44"/>
      <c r="SR20" s="44"/>
      <c r="SS20" s="44"/>
      <c r="ST20" s="44"/>
      <c r="SU20" s="44"/>
      <c r="SV20" s="44"/>
      <c r="SW20" s="44"/>
      <c r="SX20" s="44"/>
      <c r="SY20" s="44"/>
      <c r="SZ20" s="44"/>
      <c r="TA20" s="44"/>
      <c r="TB20" s="44"/>
      <c r="TC20" s="44"/>
      <c r="TD20" s="44"/>
      <c r="TE20" s="44"/>
      <c r="TF20" s="44"/>
      <c r="TG20" s="44"/>
      <c r="TH20" s="44"/>
      <c r="TI20" s="44"/>
      <c r="TJ20" s="44"/>
      <c r="TK20" s="44"/>
      <c r="TL20" s="44"/>
      <c r="TM20" s="44"/>
      <c r="TN20" s="44"/>
      <c r="TO20" s="44"/>
      <c r="TP20" s="44"/>
      <c r="TQ20" s="44"/>
      <c r="TR20" s="44"/>
      <c r="TS20" s="44"/>
      <c r="TT20" s="44"/>
      <c r="TU20" s="44"/>
      <c r="TV20" s="44"/>
      <c r="TW20" s="44"/>
      <c r="TX20" s="44"/>
      <c r="TY20" s="44"/>
    </row>
    <row r="21" spans="1:545" s="14" customFormat="1" ht="12.75" x14ac:dyDescent="0.2">
      <c r="A21" s="15"/>
      <c r="B21" s="15"/>
      <c r="C21" s="16" t="s">
        <v>41</v>
      </c>
      <c r="D21" s="64">
        <f>SUM(D22+D38+D40)</f>
        <v>390065854</v>
      </c>
      <c r="E21" s="65">
        <f t="shared" ref="E21:I21" si="8">SUM(E22+E38+E40)</f>
        <v>328700529</v>
      </c>
      <c r="F21" s="19">
        <f t="shared" si="8"/>
        <v>365988316</v>
      </c>
      <c r="G21" s="20">
        <f t="shared" si="8"/>
        <v>187730443</v>
      </c>
      <c r="H21" s="20">
        <f t="shared" si="8"/>
        <v>200870172</v>
      </c>
      <c r="I21" s="65">
        <f t="shared" si="8"/>
        <v>187169303</v>
      </c>
      <c r="J21" s="19">
        <f>SUM(J22+J38+J40)</f>
        <v>151755356</v>
      </c>
      <c r="K21" s="20">
        <f>SUM(K22+K38+K40)</f>
        <v>281029111</v>
      </c>
      <c r="L21" s="19">
        <f>SUM(L22+L38+L40)</f>
        <v>262560609</v>
      </c>
      <c r="M21" s="20">
        <f t="shared" si="2"/>
        <v>2355869693</v>
      </c>
      <c r="N21" s="24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</row>
    <row r="22" spans="1:545" s="26" customFormat="1" x14ac:dyDescent="0.2">
      <c r="A22" s="27"/>
      <c r="B22" s="27"/>
      <c r="C22" s="39" t="s">
        <v>42</v>
      </c>
      <c r="D22" s="66">
        <f>SUM(D23:D37)</f>
        <v>384835063</v>
      </c>
      <c r="E22" s="67">
        <f t="shared" ref="E22:H22" si="9">SUM(E23:E37)</f>
        <v>323083798</v>
      </c>
      <c r="F22" s="68">
        <f t="shared" si="9"/>
        <v>359222417</v>
      </c>
      <c r="G22" s="69">
        <f t="shared" si="9"/>
        <v>183179035</v>
      </c>
      <c r="H22" s="69">
        <f t="shared" si="9"/>
        <v>195963975</v>
      </c>
      <c r="I22" s="67">
        <f>SUM(I23:I37)</f>
        <v>182913547</v>
      </c>
      <c r="J22" s="68">
        <f t="shared" ref="J22:L22" si="10">SUM(J23:J37)</f>
        <v>147936348</v>
      </c>
      <c r="K22" s="69">
        <f t="shared" si="10"/>
        <v>276921280</v>
      </c>
      <c r="L22" s="68">
        <f t="shared" si="10"/>
        <v>253349876</v>
      </c>
      <c r="M22" s="69">
        <f>SUM(D22:L22)</f>
        <v>2307405339</v>
      </c>
      <c r="N22" s="35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</row>
    <row r="23" spans="1:545" s="37" customFormat="1" x14ac:dyDescent="0.2">
      <c r="A23" s="38" t="s">
        <v>15</v>
      </c>
      <c r="B23" s="38" t="s">
        <v>43</v>
      </c>
      <c r="C23" s="39" t="s">
        <v>44</v>
      </c>
      <c r="D23" s="49">
        <v>4654111</v>
      </c>
      <c r="E23" s="50">
        <v>4151609</v>
      </c>
      <c r="F23" s="42">
        <v>2098789</v>
      </c>
      <c r="G23" s="51">
        <v>1860986</v>
      </c>
      <c r="H23" s="51">
        <v>5909951</v>
      </c>
      <c r="I23" s="50">
        <v>2110736</v>
      </c>
      <c r="J23" s="42">
        <v>1887314</v>
      </c>
      <c r="K23" s="51">
        <v>6568680</v>
      </c>
      <c r="L23" s="42">
        <v>6589577</v>
      </c>
      <c r="M23" s="51">
        <f t="shared" si="2"/>
        <v>35831753</v>
      </c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44"/>
      <c r="NE23" s="44"/>
      <c r="NF23" s="44"/>
      <c r="NG23" s="44"/>
      <c r="NH23" s="44"/>
      <c r="NI23" s="44"/>
      <c r="NJ23" s="44"/>
      <c r="NK23" s="44"/>
      <c r="NL23" s="44"/>
      <c r="NM23" s="44"/>
      <c r="NN23" s="44"/>
      <c r="NO23" s="44"/>
      <c r="NP23" s="44"/>
      <c r="NQ23" s="44"/>
      <c r="NR23" s="44"/>
      <c r="NS23" s="44"/>
      <c r="NT23" s="44"/>
      <c r="NU23" s="44"/>
      <c r="NV23" s="44"/>
      <c r="NW23" s="44"/>
      <c r="NX23" s="44"/>
      <c r="NY23" s="44"/>
      <c r="NZ23" s="44"/>
      <c r="OA23" s="44"/>
      <c r="OB23" s="44"/>
      <c r="OC23" s="44"/>
      <c r="OD23" s="44"/>
      <c r="OE23" s="44"/>
      <c r="OF23" s="44"/>
      <c r="OG23" s="44"/>
      <c r="OH23" s="44"/>
      <c r="OI23" s="44"/>
      <c r="OJ23" s="44"/>
      <c r="OK23" s="44"/>
      <c r="OL23" s="44"/>
      <c r="OM23" s="44"/>
      <c r="ON23" s="44"/>
      <c r="OO23" s="44"/>
      <c r="OP23" s="44"/>
      <c r="OQ23" s="44"/>
      <c r="OR23" s="44"/>
      <c r="OS23" s="44"/>
      <c r="OT23" s="44"/>
      <c r="OU23" s="44"/>
      <c r="OV23" s="44"/>
      <c r="OW23" s="44"/>
      <c r="OX23" s="44"/>
      <c r="OY23" s="44"/>
      <c r="OZ23" s="44"/>
      <c r="PA23" s="44"/>
      <c r="PB23" s="44"/>
      <c r="PC23" s="44"/>
      <c r="PD23" s="44"/>
      <c r="PE23" s="44"/>
      <c r="PF23" s="44"/>
      <c r="PG23" s="44"/>
      <c r="PH23" s="44"/>
      <c r="PI23" s="44"/>
      <c r="PJ23" s="44"/>
      <c r="PK23" s="44"/>
      <c r="PL23" s="44"/>
      <c r="PM23" s="44"/>
      <c r="PN23" s="44"/>
      <c r="PO23" s="44"/>
      <c r="PP23" s="44"/>
      <c r="PQ23" s="44"/>
      <c r="PR23" s="44"/>
      <c r="PS23" s="44"/>
      <c r="PT23" s="44"/>
      <c r="PU23" s="44"/>
      <c r="PV23" s="44"/>
      <c r="PW23" s="44"/>
      <c r="PX23" s="44"/>
      <c r="PY23" s="44"/>
      <c r="PZ23" s="44"/>
      <c r="QA23" s="44"/>
      <c r="QB23" s="44"/>
      <c r="QC23" s="44"/>
      <c r="QD23" s="44"/>
      <c r="QE23" s="44"/>
      <c r="QF23" s="44"/>
      <c r="QG23" s="44"/>
      <c r="QH23" s="44"/>
      <c r="QI23" s="44"/>
      <c r="QJ23" s="44"/>
      <c r="QK23" s="44"/>
      <c r="QL23" s="44"/>
      <c r="QM23" s="44"/>
      <c r="QN23" s="44"/>
      <c r="QO23" s="44"/>
      <c r="QP23" s="44"/>
      <c r="QQ23" s="44"/>
      <c r="QR23" s="44"/>
      <c r="QS23" s="44"/>
      <c r="QT23" s="44"/>
      <c r="QU23" s="44"/>
      <c r="QV23" s="44"/>
      <c r="QW23" s="44"/>
      <c r="QX23" s="44"/>
      <c r="QY23" s="44"/>
      <c r="QZ23" s="44"/>
      <c r="RA23" s="44"/>
      <c r="RB23" s="44"/>
      <c r="RC23" s="44"/>
      <c r="RD23" s="44"/>
      <c r="RE23" s="44"/>
      <c r="RF23" s="44"/>
      <c r="RG23" s="44"/>
      <c r="RH23" s="44"/>
      <c r="RI23" s="44"/>
      <c r="RJ23" s="44"/>
      <c r="RK23" s="44"/>
      <c r="RL23" s="44"/>
      <c r="RM23" s="44"/>
      <c r="RN23" s="44"/>
      <c r="RO23" s="44"/>
      <c r="RP23" s="44"/>
      <c r="RQ23" s="44"/>
      <c r="RR23" s="44"/>
      <c r="RS23" s="44"/>
      <c r="RT23" s="44"/>
      <c r="RU23" s="44"/>
      <c r="RV23" s="44"/>
      <c r="RW23" s="44"/>
      <c r="RX23" s="44"/>
      <c r="RY23" s="44"/>
      <c r="RZ23" s="44"/>
      <c r="SA23" s="44"/>
      <c r="SB23" s="44"/>
      <c r="SC23" s="44"/>
      <c r="SD23" s="44"/>
      <c r="SE23" s="44"/>
      <c r="SF23" s="44"/>
      <c r="SG23" s="44"/>
      <c r="SH23" s="44"/>
      <c r="SI23" s="44"/>
      <c r="SJ23" s="44"/>
      <c r="SK23" s="44"/>
      <c r="SL23" s="44"/>
      <c r="SM23" s="44"/>
      <c r="SN23" s="44"/>
      <c r="SO23" s="44"/>
      <c r="SP23" s="44"/>
      <c r="SQ23" s="44"/>
      <c r="SR23" s="44"/>
      <c r="SS23" s="44"/>
      <c r="ST23" s="44"/>
      <c r="SU23" s="44"/>
      <c r="SV23" s="44"/>
      <c r="SW23" s="44"/>
      <c r="SX23" s="44"/>
      <c r="SY23" s="44"/>
      <c r="SZ23" s="44"/>
      <c r="TA23" s="44"/>
      <c r="TB23" s="44"/>
      <c r="TC23" s="44"/>
      <c r="TD23" s="44"/>
      <c r="TE23" s="44"/>
      <c r="TF23" s="44"/>
      <c r="TG23" s="44"/>
      <c r="TH23" s="44"/>
      <c r="TI23" s="44"/>
      <c r="TJ23" s="44"/>
      <c r="TK23" s="44"/>
      <c r="TL23" s="44"/>
      <c r="TM23" s="44"/>
      <c r="TN23" s="44"/>
      <c r="TO23" s="44"/>
      <c r="TP23" s="44"/>
      <c r="TQ23" s="44"/>
      <c r="TR23" s="44"/>
      <c r="TS23" s="44"/>
      <c r="TT23" s="44"/>
      <c r="TU23" s="44"/>
      <c r="TV23" s="44"/>
      <c r="TW23" s="44"/>
      <c r="TX23" s="44"/>
      <c r="TY23" s="44"/>
    </row>
    <row r="24" spans="1:545" s="37" customFormat="1" x14ac:dyDescent="0.2">
      <c r="A24" s="38" t="s">
        <v>15</v>
      </c>
      <c r="B24" s="38" t="s">
        <v>45</v>
      </c>
      <c r="C24" s="39" t="s">
        <v>46</v>
      </c>
      <c r="D24" s="49">
        <v>9273918</v>
      </c>
      <c r="E24" s="50">
        <v>10800926</v>
      </c>
      <c r="F24" s="42">
        <v>11934073</v>
      </c>
      <c r="G24" s="51">
        <v>8433428</v>
      </c>
      <c r="H24" s="51">
        <v>9594630</v>
      </c>
      <c r="I24" s="50">
        <v>10328000</v>
      </c>
      <c r="J24" s="42">
        <v>8799521</v>
      </c>
      <c r="K24" s="51">
        <v>10954628</v>
      </c>
      <c r="L24" s="42">
        <v>11087286</v>
      </c>
      <c r="M24" s="51">
        <f t="shared" si="2"/>
        <v>91206410</v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44"/>
      <c r="NE24" s="44"/>
      <c r="NF24" s="44"/>
      <c r="NG24" s="44"/>
      <c r="NH24" s="44"/>
      <c r="NI24" s="44"/>
      <c r="NJ24" s="44"/>
      <c r="NK24" s="44"/>
      <c r="NL24" s="44"/>
      <c r="NM24" s="44"/>
      <c r="NN24" s="44"/>
      <c r="NO24" s="44"/>
      <c r="NP24" s="44"/>
      <c r="NQ24" s="44"/>
      <c r="NR24" s="44"/>
      <c r="NS24" s="44"/>
      <c r="NT24" s="44"/>
      <c r="NU24" s="44"/>
      <c r="NV24" s="44"/>
      <c r="NW24" s="44"/>
      <c r="NX24" s="44"/>
      <c r="NY24" s="44"/>
      <c r="NZ24" s="44"/>
      <c r="OA24" s="44"/>
      <c r="OB24" s="44"/>
      <c r="OC24" s="44"/>
      <c r="OD24" s="44"/>
      <c r="OE24" s="44"/>
      <c r="OF24" s="44"/>
      <c r="OG24" s="44"/>
      <c r="OH24" s="44"/>
      <c r="OI24" s="44"/>
      <c r="OJ24" s="44"/>
      <c r="OK24" s="44"/>
      <c r="OL24" s="44"/>
      <c r="OM24" s="44"/>
      <c r="ON24" s="44"/>
      <c r="OO24" s="44"/>
      <c r="OP24" s="44"/>
      <c r="OQ24" s="44"/>
      <c r="OR24" s="44"/>
      <c r="OS24" s="44"/>
      <c r="OT24" s="44"/>
      <c r="OU24" s="44"/>
      <c r="OV24" s="44"/>
      <c r="OW24" s="44"/>
      <c r="OX24" s="44"/>
      <c r="OY24" s="44"/>
      <c r="OZ24" s="44"/>
      <c r="PA24" s="44"/>
      <c r="PB24" s="44"/>
      <c r="PC24" s="44"/>
      <c r="PD24" s="44"/>
      <c r="PE24" s="44"/>
      <c r="PF24" s="44"/>
      <c r="PG24" s="44"/>
      <c r="PH24" s="44"/>
      <c r="PI24" s="44"/>
      <c r="PJ24" s="44"/>
      <c r="PK24" s="44"/>
      <c r="PL24" s="44"/>
      <c r="PM24" s="44"/>
      <c r="PN24" s="44"/>
      <c r="PO24" s="44"/>
      <c r="PP24" s="44"/>
      <c r="PQ24" s="44"/>
      <c r="PR24" s="44"/>
      <c r="PS24" s="44"/>
      <c r="PT24" s="44"/>
      <c r="PU24" s="44"/>
      <c r="PV24" s="44"/>
      <c r="PW24" s="44"/>
      <c r="PX24" s="44"/>
      <c r="PY24" s="44"/>
      <c r="PZ24" s="44"/>
      <c r="QA24" s="44"/>
      <c r="QB24" s="44"/>
      <c r="QC24" s="44"/>
      <c r="QD24" s="44"/>
      <c r="QE24" s="44"/>
      <c r="QF24" s="44"/>
      <c r="QG24" s="44"/>
      <c r="QH24" s="44"/>
      <c r="QI24" s="44"/>
      <c r="QJ24" s="44"/>
      <c r="QK24" s="44"/>
      <c r="QL24" s="44"/>
      <c r="QM24" s="44"/>
      <c r="QN24" s="44"/>
      <c r="QO24" s="44"/>
      <c r="QP24" s="44"/>
      <c r="QQ24" s="44"/>
      <c r="QR24" s="44"/>
      <c r="QS24" s="44"/>
      <c r="QT24" s="44"/>
      <c r="QU24" s="44"/>
      <c r="QV24" s="44"/>
      <c r="QW24" s="44"/>
      <c r="QX24" s="44"/>
      <c r="QY24" s="44"/>
      <c r="QZ24" s="44"/>
      <c r="RA24" s="44"/>
      <c r="RB24" s="44"/>
      <c r="RC24" s="44"/>
      <c r="RD24" s="44"/>
      <c r="RE24" s="44"/>
      <c r="RF24" s="44"/>
      <c r="RG24" s="44"/>
      <c r="RH24" s="44"/>
      <c r="RI24" s="44"/>
      <c r="RJ24" s="44"/>
      <c r="RK24" s="44"/>
      <c r="RL24" s="44"/>
      <c r="RM24" s="44"/>
      <c r="RN24" s="44"/>
      <c r="RO24" s="44"/>
      <c r="RP24" s="44"/>
      <c r="RQ24" s="44"/>
      <c r="RR24" s="44"/>
      <c r="RS24" s="44"/>
      <c r="RT24" s="44"/>
      <c r="RU24" s="44"/>
      <c r="RV24" s="44"/>
      <c r="RW24" s="44"/>
      <c r="RX24" s="44"/>
      <c r="RY24" s="44"/>
      <c r="RZ24" s="44"/>
      <c r="SA24" s="44"/>
      <c r="SB24" s="44"/>
      <c r="SC24" s="44"/>
      <c r="SD24" s="44"/>
      <c r="SE24" s="44"/>
      <c r="SF24" s="44"/>
      <c r="SG24" s="44"/>
      <c r="SH24" s="44"/>
      <c r="SI24" s="44"/>
      <c r="SJ24" s="44"/>
      <c r="SK24" s="44"/>
      <c r="SL24" s="44"/>
      <c r="SM24" s="44"/>
      <c r="SN24" s="44"/>
      <c r="SO24" s="44"/>
      <c r="SP24" s="44"/>
      <c r="SQ24" s="44"/>
      <c r="SR24" s="44"/>
      <c r="SS24" s="44"/>
      <c r="ST24" s="44"/>
      <c r="SU24" s="44"/>
      <c r="SV24" s="44"/>
      <c r="SW24" s="44"/>
      <c r="SX24" s="44"/>
      <c r="SY24" s="44"/>
      <c r="SZ24" s="44"/>
      <c r="TA24" s="44"/>
      <c r="TB24" s="44"/>
      <c r="TC24" s="44"/>
      <c r="TD24" s="44"/>
      <c r="TE24" s="44"/>
      <c r="TF24" s="44"/>
      <c r="TG24" s="44"/>
      <c r="TH24" s="44"/>
      <c r="TI24" s="44"/>
      <c r="TJ24" s="44"/>
      <c r="TK24" s="44"/>
      <c r="TL24" s="44"/>
      <c r="TM24" s="44"/>
      <c r="TN24" s="44"/>
      <c r="TO24" s="44"/>
      <c r="TP24" s="44"/>
      <c r="TQ24" s="44"/>
      <c r="TR24" s="44"/>
      <c r="TS24" s="44"/>
      <c r="TT24" s="44"/>
      <c r="TU24" s="44"/>
      <c r="TV24" s="44"/>
      <c r="TW24" s="44"/>
      <c r="TX24" s="44"/>
      <c r="TY24" s="44"/>
    </row>
    <row r="25" spans="1:545" s="37" customFormat="1" x14ac:dyDescent="0.2">
      <c r="A25" s="38" t="s">
        <v>15</v>
      </c>
      <c r="B25" s="38" t="s">
        <v>47</v>
      </c>
      <c r="C25" s="39" t="s">
        <v>48</v>
      </c>
      <c r="D25" s="49">
        <v>31014983</v>
      </c>
      <c r="E25" s="50">
        <v>33259450</v>
      </c>
      <c r="F25" s="42">
        <v>38282947</v>
      </c>
      <c r="G25" s="51">
        <v>27763170</v>
      </c>
      <c r="H25" s="51">
        <v>33750826</v>
      </c>
      <c r="I25" s="50">
        <v>35730228</v>
      </c>
      <c r="J25" s="42">
        <v>23466673</v>
      </c>
      <c r="K25" s="51">
        <v>37572968</v>
      </c>
      <c r="L25" s="42">
        <v>34632467</v>
      </c>
      <c r="M25" s="51">
        <f t="shared" si="2"/>
        <v>295473712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</row>
    <row r="26" spans="1:545" s="37" customFormat="1" x14ac:dyDescent="0.2">
      <c r="A26" s="38" t="s">
        <v>15</v>
      </c>
      <c r="B26" s="38" t="s">
        <v>49</v>
      </c>
      <c r="C26" s="39" t="s">
        <v>50</v>
      </c>
      <c r="D26" s="49">
        <v>433550</v>
      </c>
      <c r="E26" s="50">
        <v>898732</v>
      </c>
      <c r="F26" s="42">
        <v>581074</v>
      </c>
      <c r="G26" s="51">
        <v>527162</v>
      </c>
      <c r="H26" s="51">
        <v>998325</v>
      </c>
      <c r="I26" s="50">
        <v>816222</v>
      </c>
      <c r="J26" s="42">
        <v>379489</v>
      </c>
      <c r="K26" s="51">
        <v>747532</v>
      </c>
      <c r="L26" s="42">
        <v>693071</v>
      </c>
      <c r="M26" s="51">
        <f t="shared" si="2"/>
        <v>6075157</v>
      </c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</row>
    <row r="27" spans="1:545" s="37" customFormat="1" x14ac:dyDescent="0.2">
      <c r="A27" s="38" t="s">
        <v>15</v>
      </c>
      <c r="B27" s="38" t="s">
        <v>51</v>
      </c>
      <c r="C27" s="39" t="s">
        <v>52</v>
      </c>
      <c r="D27" s="49">
        <v>942822</v>
      </c>
      <c r="E27" s="50">
        <v>1678062</v>
      </c>
      <c r="F27" s="42">
        <v>2100657</v>
      </c>
      <c r="G27" s="51">
        <v>1350879</v>
      </c>
      <c r="H27" s="51">
        <v>1240005</v>
      </c>
      <c r="I27" s="50">
        <v>1898305</v>
      </c>
      <c r="J27" s="42">
        <v>2116973</v>
      </c>
      <c r="K27" s="51">
        <v>1331265</v>
      </c>
      <c r="L27" s="42">
        <v>3823148</v>
      </c>
      <c r="M27" s="51">
        <f t="shared" si="2"/>
        <v>16482116</v>
      </c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</row>
    <row r="28" spans="1:545" s="37" customFormat="1" x14ac:dyDescent="0.2">
      <c r="A28" s="38" t="s">
        <v>15</v>
      </c>
      <c r="B28" s="38" t="s">
        <v>53</v>
      </c>
      <c r="C28" s="39" t="s">
        <v>54</v>
      </c>
      <c r="D28" s="49">
        <v>142860</v>
      </c>
      <c r="E28" s="50">
        <v>183594</v>
      </c>
      <c r="F28" s="42">
        <v>220078</v>
      </c>
      <c r="G28" s="51">
        <v>178418</v>
      </c>
      <c r="H28" s="51">
        <v>196834</v>
      </c>
      <c r="I28" s="50">
        <v>221035</v>
      </c>
      <c r="J28" s="42">
        <v>177635</v>
      </c>
      <c r="K28" s="51">
        <v>211649</v>
      </c>
      <c r="L28" s="42">
        <v>184351</v>
      </c>
      <c r="M28" s="51">
        <f t="shared" si="2"/>
        <v>1716454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44"/>
      <c r="NE28" s="44"/>
      <c r="NF28" s="44"/>
      <c r="NG28" s="44"/>
      <c r="NH28" s="44"/>
      <c r="NI28" s="44"/>
      <c r="NJ28" s="44"/>
      <c r="NK28" s="44"/>
      <c r="NL28" s="44"/>
      <c r="NM28" s="44"/>
      <c r="NN28" s="44"/>
      <c r="NO28" s="44"/>
      <c r="NP28" s="44"/>
      <c r="NQ28" s="44"/>
      <c r="NR28" s="44"/>
      <c r="NS28" s="44"/>
      <c r="NT28" s="44"/>
      <c r="NU28" s="44"/>
      <c r="NV28" s="44"/>
      <c r="NW28" s="44"/>
      <c r="NX28" s="44"/>
      <c r="NY28" s="44"/>
      <c r="NZ28" s="44"/>
      <c r="OA28" s="44"/>
      <c r="OB28" s="44"/>
      <c r="OC28" s="44"/>
      <c r="OD28" s="44"/>
      <c r="OE28" s="44"/>
      <c r="OF28" s="44"/>
      <c r="OG28" s="44"/>
      <c r="OH28" s="44"/>
      <c r="OI28" s="44"/>
      <c r="OJ28" s="44"/>
      <c r="OK28" s="44"/>
      <c r="OL28" s="44"/>
      <c r="OM28" s="44"/>
      <c r="ON28" s="44"/>
      <c r="OO28" s="44"/>
      <c r="OP28" s="44"/>
      <c r="OQ28" s="44"/>
      <c r="OR28" s="44"/>
      <c r="OS28" s="44"/>
      <c r="OT28" s="44"/>
      <c r="OU28" s="44"/>
      <c r="OV28" s="44"/>
      <c r="OW28" s="44"/>
      <c r="OX28" s="44"/>
      <c r="OY28" s="44"/>
      <c r="OZ28" s="44"/>
      <c r="PA28" s="44"/>
      <c r="PB28" s="44"/>
      <c r="PC28" s="44"/>
      <c r="PD28" s="44"/>
      <c r="PE28" s="44"/>
      <c r="PF28" s="44"/>
      <c r="PG28" s="44"/>
      <c r="PH28" s="44"/>
      <c r="PI28" s="44"/>
      <c r="PJ28" s="44"/>
      <c r="PK28" s="44"/>
      <c r="PL28" s="44"/>
      <c r="PM28" s="44"/>
      <c r="PN28" s="44"/>
      <c r="PO28" s="44"/>
      <c r="PP28" s="44"/>
      <c r="PQ28" s="44"/>
      <c r="PR28" s="44"/>
      <c r="PS28" s="44"/>
      <c r="PT28" s="44"/>
      <c r="PU28" s="44"/>
      <c r="PV28" s="44"/>
      <c r="PW28" s="44"/>
      <c r="PX28" s="44"/>
      <c r="PY28" s="44"/>
      <c r="PZ28" s="44"/>
      <c r="QA28" s="44"/>
      <c r="QB28" s="44"/>
      <c r="QC28" s="44"/>
      <c r="QD28" s="44"/>
      <c r="QE28" s="44"/>
      <c r="QF28" s="44"/>
      <c r="QG28" s="44"/>
      <c r="QH28" s="44"/>
      <c r="QI28" s="44"/>
      <c r="QJ28" s="44"/>
      <c r="QK28" s="44"/>
      <c r="QL28" s="44"/>
      <c r="QM28" s="44"/>
      <c r="QN28" s="44"/>
      <c r="QO28" s="44"/>
      <c r="QP28" s="44"/>
      <c r="QQ28" s="44"/>
      <c r="QR28" s="44"/>
      <c r="QS28" s="44"/>
      <c r="QT28" s="44"/>
      <c r="QU28" s="44"/>
      <c r="QV28" s="44"/>
      <c r="QW28" s="44"/>
      <c r="QX28" s="44"/>
      <c r="QY28" s="44"/>
      <c r="QZ28" s="44"/>
      <c r="RA28" s="44"/>
      <c r="RB28" s="44"/>
      <c r="RC28" s="44"/>
      <c r="RD28" s="44"/>
      <c r="RE28" s="44"/>
      <c r="RF28" s="44"/>
      <c r="RG28" s="44"/>
      <c r="RH28" s="44"/>
      <c r="RI28" s="44"/>
      <c r="RJ28" s="44"/>
      <c r="RK28" s="44"/>
      <c r="RL28" s="44"/>
      <c r="RM28" s="44"/>
      <c r="RN28" s="44"/>
      <c r="RO28" s="44"/>
      <c r="RP28" s="44"/>
      <c r="RQ28" s="44"/>
      <c r="RR28" s="44"/>
      <c r="RS28" s="44"/>
      <c r="RT28" s="44"/>
      <c r="RU28" s="44"/>
      <c r="RV28" s="44"/>
      <c r="RW28" s="44"/>
      <c r="RX28" s="44"/>
      <c r="RY28" s="44"/>
      <c r="RZ28" s="44"/>
      <c r="SA28" s="44"/>
      <c r="SB28" s="44"/>
      <c r="SC28" s="44"/>
      <c r="SD28" s="44"/>
      <c r="SE28" s="44"/>
      <c r="SF28" s="44"/>
      <c r="SG28" s="44"/>
      <c r="SH28" s="44"/>
      <c r="SI28" s="44"/>
      <c r="SJ28" s="44"/>
      <c r="SK28" s="44"/>
      <c r="SL28" s="44"/>
      <c r="SM28" s="44"/>
      <c r="SN28" s="44"/>
      <c r="SO28" s="44"/>
      <c r="SP28" s="44"/>
      <c r="SQ28" s="44"/>
      <c r="SR28" s="44"/>
      <c r="SS28" s="44"/>
      <c r="ST28" s="44"/>
      <c r="SU28" s="44"/>
      <c r="SV28" s="44"/>
      <c r="SW28" s="44"/>
      <c r="SX28" s="44"/>
      <c r="SY28" s="44"/>
      <c r="SZ28" s="44"/>
      <c r="TA28" s="44"/>
      <c r="TB28" s="44"/>
      <c r="TC28" s="44"/>
      <c r="TD28" s="44"/>
      <c r="TE28" s="44"/>
      <c r="TF28" s="44"/>
      <c r="TG28" s="44"/>
      <c r="TH28" s="44"/>
      <c r="TI28" s="44"/>
      <c r="TJ28" s="44"/>
      <c r="TK28" s="44"/>
      <c r="TL28" s="44"/>
      <c r="TM28" s="44"/>
      <c r="TN28" s="44"/>
      <c r="TO28" s="44"/>
      <c r="TP28" s="44"/>
      <c r="TQ28" s="44"/>
      <c r="TR28" s="44"/>
      <c r="TS28" s="44"/>
      <c r="TT28" s="44"/>
      <c r="TU28" s="44"/>
      <c r="TV28" s="44"/>
      <c r="TW28" s="44"/>
      <c r="TX28" s="44"/>
      <c r="TY28" s="44"/>
    </row>
    <row r="29" spans="1:545" s="37" customFormat="1" x14ac:dyDescent="0.2">
      <c r="A29" s="38" t="s">
        <v>15</v>
      </c>
      <c r="B29" s="38" t="s">
        <v>55</v>
      </c>
      <c r="C29" s="39" t="s">
        <v>56</v>
      </c>
      <c r="D29" s="49">
        <v>233341231</v>
      </c>
      <c r="E29" s="50">
        <v>188705459</v>
      </c>
      <c r="F29" s="42">
        <v>204246046</v>
      </c>
      <c r="G29" s="51">
        <v>104146039</v>
      </c>
      <c r="H29" s="51">
        <v>93967308</v>
      </c>
      <c r="I29" s="50">
        <v>92458403</v>
      </c>
      <c r="J29" s="42">
        <v>88919722</v>
      </c>
      <c r="K29" s="51">
        <v>109569254</v>
      </c>
      <c r="L29" s="42">
        <v>97020310</v>
      </c>
      <c r="M29" s="51">
        <f t="shared" si="2"/>
        <v>1212373772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  <c r="TF29" s="44"/>
      <c r="TG29" s="44"/>
      <c r="TH29" s="44"/>
      <c r="TI29" s="44"/>
      <c r="TJ29" s="44"/>
      <c r="TK29" s="44"/>
      <c r="TL29" s="44"/>
      <c r="TM29" s="44"/>
      <c r="TN29" s="44"/>
      <c r="TO29" s="44"/>
      <c r="TP29" s="44"/>
      <c r="TQ29" s="44"/>
      <c r="TR29" s="44"/>
      <c r="TS29" s="44"/>
      <c r="TT29" s="44"/>
      <c r="TU29" s="44"/>
      <c r="TV29" s="44"/>
      <c r="TW29" s="44"/>
      <c r="TX29" s="44"/>
      <c r="TY29" s="44"/>
    </row>
    <row r="30" spans="1:545" s="44" customFormat="1" x14ac:dyDescent="0.2">
      <c r="A30" s="38" t="s">
        <v>15</v>
      </c>
      <c r="B30" s="38" t="s">
        <v>57</v>
      </c>
      <c r="C30" s="39" t="s">
        <v>58</v>
      </c>
      <c r="D30" s="49">
        <v>575833</v>
      </c>
      <c r="E30" s="50">
        <v>952750</v>
      </c>
      <c r="F30" s="42">
        <v>1094386</v>
      </c>
      <c r="G30" s="51">
        <v>647123</v>
      </c>
      <c r="H30" s="51">
        <v>2303279</v>
      </c>
      <c r="I30" s="50">
        <v>3230722</v>
      </c>
      <c r="J30" s="42">
        <v>816346</v>
      </c>
      <c r="K30" s="51">
        <v>1924397</v>
      </c>
      <c r="L30" s="42">
        <v>10906512</v>
      </c>
      <c r="M30" s="51">
        <f t="shared" si="2"/>
        <v>22451348</v>
      </c>
    </row>
    <row r="31" spans="1:545" s="37" customFormat="1" x14ac:dyDescent="0.2">
      <c r="A31" s="38" t="s">
        <v>15</v>
      </c>
      <c r="B31" s="38" t="s">
        <v>59</v>
      </c>
      <c r="C31" s="39" t="s">
        <v>60</v>
      </c>
      <c r="D31" s="49">
        <v>89620</v>
      </c>
      <c r="E31" s="50">
        <v>166028</v>
      </c>
      <c r="F31" s="42">
        <v>996888</v>
      </c>
      <c r="G31" s="51">
        <v>48110</v>
      </c>
      <c r="H31" s="51">
        <v>97565</v>
      </c>
      <c r="I31" s="50">
        <v>25256</v>
      </c>
      <c r="J31" s="42">
        <v>128955</v>
      </c>
      <c r="K31" s="51">
        <v>558549</v>
      </c>
      <c r="L31" s="42">
        <v>593970</v>
      </c>
      <c r="M31" s="51">
        <f t="shared" si="2"/>
        <v>2704941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</row>
    <row r="32" spans="1:545" s="37" customFormat="1" x14ac:dyDescent="0.2">
      <c r="A32" s="38" t="s">
        <v>15</v>
      </c>
      <c r="B32" s="38">
        <v>4310101</v>
      </c>
      <c r="C32" s="39" t="s">
        <v>61</v>
      </c>
      <c r="D32" s="49">
        <v>0</v>
      </c>
      <c r="E32" s="50">
        <v>0</v>
      </c>
      <c r="F32" s="42">
        <v>0</v>
      </c>
      <c r="G32" s="51">
        <v>0</v>
      </c>
      <c r="H32" s="51">
        <v>0</v>
      </c>
      <c r="I32" s="50">
        <v>0</v>
      </c>
      <c r="J32" s="42">
        <v>0</v>
      </c>
      <c r="K32" s="51">
        <v>0</v>
      </c>
      <c r="L32" s="42">
        <v>0</v>
      </c>
      <c r="M32" s="51">
        <f t="shared" si="2"/>
        <v>0</v>
      </c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</row>
    <row r="33" spans="1:545" s="37" customFormat="1" x14ac:dyDescent="0.2">
      <c r="A33" s="38" t="s">
        <v>15</v>
      </c>
      <c r="B33" s="38" t="s">
        <v>62</v>
      </c>
      <c r="C33" s="39" t="s">
        <v>63</v>
      </c>
      <c r="D33" s="49">
        <v>62422650</v>
      </c>
      <c r="E33" s="50">
        <v>41469661</v>
      </c>
      <c r="F33" s="42">
        <v>70035981</v>
      </c>
      <c r="G33" s="51">
        <v>16089160</v>
      </c>
      <c r="H33" s="51">
        <v>14544264</v>
      </c>
      <c r="I33" s="50">
        <v>17680655</v>
      </c>
      <c r="J33" s="42">
        <v>4839833</v>
      </c>
      <c r="K33" s="51">
        <v>8440713</v>
      </c>
      <c r="L33" s="42">
        <v>9843912</v>
      </c>
      <c r="M33" s="51">
        <f t="shared" si="2"/>
        <v>245366829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44"/>
      <c r="NE33" s="44"/>
      <c r="NF33" s="44"/>
      <c r="NG33" s="44"/>
      <c r="NH33" s="44"/>
      <c r="NI33" s="44"/>
      <c r="NJ33" s="44"/>
      <c r="NK33" s="44"/>
      <c r="NL33" s="44"/>
      <c r="NM33" s="44"/>
      <c r="NN33" s="44"/>
      <c r="NO33" s="44"/>
      <c r="NP33" s="44"/>
      <c r="NQ33" s="44"/>
      <c r="NR33" s="44"/>
      <c r="NS33" s="44"/>
      <c r="NT33" s="44"/>
      <c r="NU33" s="44"/>
      <c r="NV33" s="44"/>
      <c r="NW33" s="44"/>
      <c r="NX33" s="44"/>
      <c r="NY33" s="44"/>
      <c r="NZ33" s="44"/>
      <c r="OA33" s="44"/>
      <c r="OB33" s="44"/>
      <c r="OC33" s="44"/>
      <c r="OD33" s="44"/>
      <c r="OE33" s="44"/>
      <c r="OF33" s="44"/>
      <c r="OG33" s="44"/>
      <c r="OH33" s="44"/>
      <c r="OI33" s="44"/>
      <c r="OJ33" s="44"/>
      <c r="OK33" s="44"/>
      <c r="OL33" s="44"/>
      <c r="OM33" s="44"/>
      <c r="ON33" s="44"/>
      <c r="OO33" s="44"/>
      <c r="OP33" s="44"/>
      <c r="OQ33" s="44"/>
      <c r="OR33" s="44"/>
      <c r="OS33" s="44"/>
      <c r="OT33" s="44"/>
      <c r="OU33" s="44"/>
      <c r="OV33" s="44"/>
      <c r="OW33" s="44"/>
      <c r="OX33" s="44"/>
      <c r="OY33" s="44"/>
      <c r="OZ33" s="44"/>
      <c r="PA33" s="44"/>
      <c r="PB33" s="44"/>
      <c r="PC33" s="44"/>
      <c r="PD33" s="44"/>
      <c r="PE33" s="44"/>
      <c r="PF33" s="44"/>
      <c r="PG33" s="44"/>
      <c r="PH33" s="44"/>
      <c r="PI33" s="44"/>
      <c r="PJ33" s="44"/>
      <c r="PK33" s="44"/>
      <c r="PL33" s="44"/>
      <c r="PM33" s="44"/>
      <c r="PN33" s="44"/>
      <c r="PO33" s="44"/>
      <c r="PP33" s="44"/>
      <c r="PQ33" s="44"/>
      <c r="PR33" s="44"/>
      <c r="PS33" s="44"/>
      <c r="PT33" s="44"/>
      <c r="PU33" s="44"/>
      <c r="PV33" s="44"/>
      <c r="PW33" s="44"/>
      <c r="PX33" s="44"/>
      <c r="PY33" s="44"/>
      <c r="PZ33" s="44"/>
      <c r="QA33" s="44"/>
      <c r="QB33" s="44"/>
      <c r="QC33" s="44"/>
      <c r="QD33" s="44"/>
      <c r="QE33" s="44"/>
      <c r="QF33" s="44"/>
      <c r="QG33" s="44"/>
      <c r="QH33" s="44"/>
      <c r="QI33" s="44"/>
      <c r="QJ33" s="44"/>
      <c r="QK33" s="44"/>
      <c r="QL33" s="44"/>
      <c r="QM33" s="44"/>
      <c r="QN33" s="44"/>
      <c r="QO33" s="44"/>
      <c r="QP33" s="44"/>
      <c r="QQ33" s="44"/>
      <c r="QR33" s="44"/>
      <c r="QS33" s="44"/>
      <c r="QT33" s="44"/>
      <c r="QU33" s="44"/>
      <c r="QV33" s="44"/>
      <c r="QW33" s="44"/>
      <c r="QX33" s="44"/>
      <c r="QY33" s="44"/>
      <c r="QZ33" s="44"/>
      <c r="RA33" s="44"/>
      <c r="RB33" s="44"/>
      <c r="RC33" s="44"/>
      <c r="RD33" s="44"/>
      <c r="RE33" s="44"/>
      <c r="RF33" s="44"/>
      <c r="RG33" s="44"/>
      <c r="RH33" s="44"/>
      <c r="RI33" s="44"/>
      <c r="RJ33" s="44"/>
      <c r="RK33" s="44"/>
      <c r="RL33" s="44"/>
      <c r="RM33" s="44"/>
      <c r="RN33" s="44"/>
      <c r="RO33" s="44"/>
      <c r="RP33" s="44"/>
      <c r="RQ33" s="44"/>
      <c r="RR33" s="44"/>
      <c r="RS33" s="44"/>
      <c r="RT33" s="44"/>
      <c r="RU33" s="44"/>
      <c r="RV33" s="44"/>
      <c r="RW33" s="44"/>
      <c r="RX33" s="44"/>
      <c r="RY33" s="44"/>
      <c r="RZ33" s="44"/>
      <c r="SA33" s="44"/>
      <c r="SB33" s="44"/>
      <c r="SC33" s="44"/>
      <c r="SD33" s="44"/>
      <c r="SE33" s="44"/>
      <c r="SF33" s="44"/>
      <c r="SG33" s="44"/>
      <c r="SH33" s="44"/>
      <c r="SI33" s="44"/>
      <c r="SJ33" s="44"/>
      <c r="SK33" s="44"/>
      <c r="SL33" s="44"/>
      <c r="SM33" s="44"/>
      <c r="SN33" s="44"/>
      <c r="SO33" s="44"/>
      <c r="SP33" s="44"/>
      <c r="SQ33" s="44"/>
      <c r="SR33" s="44"/>
      <c r="SS33" s="44"/>
      <c r="ST33" s="44"/>
      <c r="SU33" s="44"/>
      <c r="SV33" s="44"/>
      <c r="SW33" s="44"/>
      <c r="SX33" s="44"/>
      <c r="SY33" s="44"/>
      <c r="SZ33" s="44"/>
      <c r="TA33" s="44"/>
      <c r="TB33" s="44"/>
      <c r="TC33" s="44"/>
      <c r="TD33" s="44"/>
      <c r="TE33" s="44"/>
      <c r="TF33" s="44"/>
      <c r="TG33" s="44"/>
      <c r="TH33" s="44"/>
      <c r="TI33" s="44"/>
      <c r="TJ33" s="44"/>
      <c r="TK33" s="44"/>
      <c r="TL33" s="44"/>
      <c r="TM33" s="44"/>
      <c r="TN33" s="44"/>
      <c r="TO33" s="44"/>
      <c r="TP33" s="44"/>
      <c r="TQ33" s="44"/>
      <c r="TR33" s="44"/>
      <c r="TS33" s="44"/>
      <c r="TT33" s="44"/>
      <c r="TU33" s="44"/>
      <c r="TV33" s="44"/>
      <c r="TW33" s="44"/>
      <c r="TX33" s="44"/>
      <c r="TY33" s="44"/>
    </row>
    <row r="34" spans="1:545" s="44" customFormat="1" x14ac:dyDescent="0.2">
      <c r="A34" s="38" t="s">
        <v>15</v>
      </c>
      <c r="B34" s="38">
        <v>4313001</v>
      </c>
      <c r="C34" s="39" t="s">
        <v>64</v>
      </c>
      <c r="D34" s="49">
        <v>37967439</v>
      </c>
      <c r="E34" s="50">
        <v>35993508</v>
      </c>
      <c r="F34" s="42">
        <v>23187152</v>
      </c>
      <c r="G34" s="51">
        <v>19889837</v>
      </c>
      <c r="H34" s="51">
        <v>29050874</v>
      </c>
      <c r="I34" s="50">
        <v>14671176</v>
      </c>
      <c r="J34" s="42">
        <v>12648187</v>
      </c>
      <c r="K34" s="51">
        <v>94780449</v>
      </c>
      <c r="L34" s="42">
        <v>74234431</v>
      </c>
      <c r="M34" s="51">
        <f t="shared" si="2"/>
        <v>342423053</v>
      </c>
    </row>
    <row r="35" spans="1:545" s="44" customFormat="1" x14ac:dyDescent="0.2">
      <c r="A35" s="38" t="s">
        <v>15</v>
      </c>
      <c r="B35" s="38">
        <v>4314001</v>
      </c>
      <c r="C35" s="39" t="s">
        <v>65</v>
      </c>
      <c r="D35" s="49">
        <v>277822</v>
      </c>
      <c r="E35" s="50">
        <v>383306</v>
      </c>
      <c r="F35" s="42">
        <v>837114</v>
      </c>
      <c r="G35" s="51">
        <v>0</v>
      </c>
      <c r="H35" s="51">
        <v>19302</v>
      </c>
      <c r="I35" s="50">
        <v>0</v>
      </c>
      <c r="J35" s="42">
        <v>0</v>
      </c>
      <c r="K35" s="51">
        <v>0</v>
      </c>
      <c r="L35" s="42">
        <v>0</v>
      </c>
      <c r="M35" s="51">
        <f t="shared" si="2"/>
        <v>1517544</v>
      </c>
    </row>
    <row r="36" spans="1:545" s="44" customFormat="1" x14ac:dyDescent="0.2">
      <c r="A36" s="38" t="s">
        <v>15</v>
      </c>
      <c r="B36" s="38" t="s">
        <v>66</v>
      </c>
      <c r="C36" s="39" t="s">
        <v>67</v>
      </c>
      <c r="D36" s="49">
        <v>268318</v>
      </c>
      <c r="E36" s="50">
        <v>363172</v>
      </c>
      <c r="F36" s="42">
        <v>397715</v>
      </c>
      <c r="G36" s="51">
        <v>266049</v>
      </c>
      <c r="H36" s="51">
        <v>216193</v>
      </c>
      <c r="I36" s="50">
        <v>251041</v>
      </c>
      <c r="J36" s="42">
        <v>343458</v>
      </c>
      <c r="K36" s="51">
        <v>508456</v>
      </c>
      <c r="L36" s="42">
        <v>282725</v>
      </c>
      <c r="M36" s="51">
        <f t="shared" si="2"/>
        <v>2897127</v>
      </c>
    </row>
    <row r="37" spans="1:545" s="44" customFormat="1" x14ac:dyDescent="0.2">
      <c r="A37" s="38" t="s">
        <v>15</v>
      </c>
      <c r="B37" s="38" t="s">
        <v>68</v>
      </c>
      <c r="C37" s="39" t="s">
        <v>69</v>
      </c>
      <c r="D37" s="66">
        <v>3429906</v>
      </c>
      <c r="E37" s="67">
        <v>4077541</v>
      </c>
      <c r="F37" s="68">
        <v>3209517</v>
      </c>
      <c r="G37" s="69">
        <v>1978674</v>
      </c>
      <c r="H37" s="69">
        <v>4074619</v>
      </c>
      <c r="I37" s="67">
        <v>3491768</v>
      </c>
      <c r="J37" s="68">
        <v>3412242</v>
      </c>
      <c r="K37" s="69">
        <v>3752740</v>
      </c>
      <c r="L37" s="68">
        <v>3458116</v>
      </c>
      <c r="M37" s="51">
        <f t="shared" si="2"/>
        <v>30885123</v>
      </c>
    </row>
    <row r="38" spans="1:545" s="35" customFormat="1" x14ac:dyDescent="0.2">
      <c r="A38" s="53"/>
      <c r="B38" s="53"/>
      <c r="C38" s="28" t="s">
        <v>70</v>
      </c>
      <c r="D38" s="29">
        <f t="shared" ref="D38:L38" si="11">D39</f>
        <v>0</v>
      </c>
      <c r="E38" s="30">
        <f t="shared" si="11"/>
        <v>0</v>
      </c>
      <c r="F38" s="31">
        <f t="shared" si="11"/>
        <v>0</v>
      </c>
      <c r="G38" s="32">
        <f t="shared" si="11"/>
        <v>0</v>
      </c>
      <c r="H38" s="32">
        <f t="shared" si="11"/>
        <v>0</v>
      </c>
      <c r="I38" s="30">
        <f t="shared" si="11"/>
        <v>0</v>
      </c>
      <c r="J38" s="31">
        <f t="shared" si="11"/>
        <v>0</v>
      </c>
      <c r="K38" s="32">
        <f t="shared" si="11"/>
        <v>0</v>
      </c>
      <c r="L38" s="31">
        <f t="shared" si="11"/>
        <v>4895250</v>
      </c>
      <c r="M38" s="32">
        <f t="shared" si="2"/>
        <v>4895250</v>
      </c>
    </row>
    <row r="39" spans="1:545" s="44" customFormat="1" x14ac:dyDescent="0.2">
      <c r="A39" s="38" t="s">
        <v>15</v>
      </c>
      <c r="B39" s="38">
        <v>4410001</v>
      </c>
      <c r="C39" s="39" t="s">
        <v>71</v>
      </c>
      <c r="D39" s="49">
        <v>0</v>
      </c>
      <c r="E39" s="50">
        <v>0</v>
      </c>
      <c r="F39" s="42">
        <v>0</v>
      </c>
      <c r="G39" s="51">
        <v>0</v>
      </c>
      <c r="H39" s="51">
        <v>0</v>
      </c>
      <c r="I39" s="50">
        <v>0</v>
      </c>
      <c r="J39" s="42">
        <v>0</v>
      </c>
      <c r="K39" s="51">
        <v>0</v>
      </c>
      <c r="L39" s="42">
        <v>4895250</v>
      </c>
      <c r="M39" s="51">
        <f t="shared" si="2"/>
        <v>4895250</v>
      </c>
    </row>
    <row r="40" spans="1:545" s="26" customFormat="1" x14ac:dyDescent="0.2">
      <c r="A40" s="53"/>
      <c r="B40" s="27"/>
      <c r="C40" s="28" t="s">
        <v>72</v>
      </c>
      <c r="D40" s="49">
        <f t="shared" ref="D40:I40" si="12">SUM(D41:D44)</f>
        <v>5230791</v>
      </c>
      <c r="E40" s="50">
        <f t="shared" si="12"/>
        <v>5616731</v>
      </c>
      <c r="F40" s="42">
        <f t="shared" si="12"/>
        <v>6765899</v>
      </c>
      <c r="G40" s="51">
        <f t="shared" si="12"/>
        <v>4551408</v>
      </c>
      <c r="H40" s="51">
        <f t="shared" si="12"/>
        <v>4906197</v>
      </c>
      <c r="I40" s="50">
        <f t="shared" si="12"/>
        <v>4255756</v>
      </c>
      <c r="J40" s="42">
        <f>SUM(J41:J44)</f>
        <v>3819008</v>
      </c>
      <c r="K40" s="51">
        <f>SUM(K41:K44)</f>
        <v>4107831</v>
      </c>
      <c r="L40" s="42">
        <f>SUM(L41:L44)</f>
        <v>4315483</v>
      </c>
      <c r="M40" s="51">
        <f t="shared" si="2"/>
        <v>43569104</v>
      </c>
      <c r="N40" s="35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36"/>
      <c r="NJ40" s="36"/>
      <c r="NK40" s="36"/>
      <c r="NL40" s="36"/>
      <c r="NM40" s="36"/>
      <c r="NN40" s="36"/>
      <c r="NO40" s="36"/>
      <c r="NP40" s="36"/>
      <c r="NQ40" s="36"/>
      <c r="NR40" s="36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36"/>
      <c r="SD40" s="36"/>
      <c r="SE40" s="36"/>
      <c r="SF40" s="36"/>
      <c r="SG40" s="36"/>
      <c r="SH40" s="36"/>
      <c r="SI40" s="36"/>
      <c r="SJ40" s="36"/>
      <c r="SK40" s="36"/>
      <c r="SL40" s="36"/>
      <c r="SM40" s="36"/>
      <c r="SN40" s="36"/>
      <c r="SO40" s="36"/>
      <c r="SP40" s="36"/>
      <c r="SQ40" s="36"/>
      <c r="SR40" s="36"/>
      <c r="SS40" s="36"/>
      <c r="ST40" s="36"/>
      <c r="SU40" s="36"/>
      <c r="SV40" s="36"/>
      <c r="SW40" s="36"/>
      <c r="SX40" s="36"/>
      <c r="SY40" s="36"/>
      <c r="SZ40" s="36"/>
      <c r="TA40" s="36"/>
      <c r="TB40" s="36"/>
      <c r="TC40" s="36"/>
      <c r="TD40" s="36"/>
      <c r="TE40" s="36"/>
      <c r="TF40" s="36"/>
      <c r="TG40" s="36"/>
      <c r="TH40" s="36"/>
      <c r="TI40" s="36"/>
      <c r="TJ40" s="36"/>
      <c r="TK40" s="36"/>
      <c r="TL40" s="36"/>
      <c r="TM40" s="36"/>
      <c r="TN40" s="36"/>
      <c r="TO40" s="36"/>
      <c r="TP40" s="36"/>
      <c r="TQ40" s="36"/>
      <c r="TR40" s="36"/>
      <c r="TS40" s="36"/>
      <c r="TT40" s="36"/>
      <c r="TU40" s="36"/>
      <c r="TV40" s="36"/>
      <c r="TW40" s="36"/>
      <c r="TX40" s="36"/>
      <c r="TY40" s="36"/>
    </row>
    <row r="41" spans="1:545" s="37" customFormat="1" x14ac:dyDescent="0.2">
      <c r="A41" s="38" t="s">
        <v>15</v>
      </c>
      <c r="B41" s="38" t="s">
        <v>73</v>
      </c>
      <c r="C41" s="39" t="s">
        <v>74</v>
      </c>
      <c r="D41" s="49">
        <v>4876170</v>
      </c>
      <c r="E41" s="50">
        <v>5033112</v>
      </c>
      <c r="F41" s="42">
        <v>5909264</v>
      </c>
      <c r="G41" s="51">
        <v>3832611</v>
      </c>
      <c r="H41" s="51">
        <v>3579333</v>
      </c>
      <c r="I41" s="50">
        <v>3347815</v>
      </c>
      <c r="J41" s="42">
        <v>3249345</v>
      </c>
      <c r="K41" s="51">
        <v>3571143</v>
      </c>
      <c r="L41" s="42">
        <v>3701266</v>
      </c>
      <c r="M41" s="51">
        <f t="shared" si="2"/>
        <v>37100059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  <c r="ID41" s="44"/>
      <c r="IE41" s="44"/>
      <c r="IF41" s="44"/>
      <c r="IG41" s="44"/>
      <c r="IH41" s="44"/>
      <c r="II41" s="44"/>
      <c r="IJ41" s="44"/>
      <c r="IK41" s="44"/>
      <c r="IL41" s="44"/>
      <c r="IM41" s="44"/>
      <c r="IN41" s="44"/>
      <c r="IO41" s="44"/>
      <c r="IP41" s="44"/>
      <c r="IQ41" s="44"/>
      <c r="IR41" s="44"/>
      <c r="IS41" s="44"/>
      <c r="IT41" s="44"/>
      <c r="IU41" s="44"/>
      <c r="IV41" s="44"/>
      <c r="IW41" s="44"/>
      <c r="IX41" s="44"/>
      <c r="IY41" s="44"/>
      <c r="IZ41" s="44"/>
      <c r="JA41" s="44"/>
      <c r="JB41" s="44"/>
      <c r="JC41" s="44"/>
      <c r="JD41" s="44"/>
      <c r="JE41" s="44"/>
      <c r="JF41" s="44"/>
      <c r="JG41" s="44"/>
      <c r="JH41" s="44"/>
      <c r="JI41" s="44"/>
      <c r="JJ41" s="44"/>
      <c r="JK41" s="44"/>
      <c r="JL41" s="44"/>
      <c r="JM41" s="44"/>
      <c r="JN41" s="44"/>
      <c r="JO41" s="44"/>
      <c r="JP41" s="44"/>
      <c r="JQ41" s="44"/>
      <c r="JR41" s="44"/>
      <c r="JS41" s="44"/>
      <c r="JT41" s="44"/>
      <c r="JU41" s="44"/>
      <c r="JV41" s="44"/>
      <c r="JW41" s="44"/>
      <c r="JX41" s="44"/>
      <c r="JY41" s="44"/>
      <c r="JZ41" s="44"/>
      <c r="KA41" s="44"/>
      <c r="KB41" s="44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KU41" s="44"/>
      <c r="KV41" s="44"/>
      <c r="KW41" s="44"/>
      <c r="KX41" s="44"/>
      <c r="KY41" s="44"/>
      <c r="KZ41" s="44"/>
      <c r="LA41" s="44"/>
      <c r="LB41" s="44"/>
      <c r="LC41" s="44"/>
      <c r="LD41" s="44"/>
      <c r="LE41" s="44"/>
      <c r="LF41" s="44"/>
      <c r="LG41" s="44"/>
      <c r="LH41" s="44"/>
      <c r="LI41" s="44"/>
      <c r="LJ41" s="44"/>
      <c r="LK41" s="44"/>
      <c r="LL41" s="44"/>
      <c r="LM41" s="44"/>
      <c r="LN41" s="44"/>
      <c r="LO41" s="44"/>
      <c r="LP41" s="44"/>
      <c r="LQ41" s="44"/>
      <c r="LR41" s="44"/>
      <c r="LS41" s="44"/>
      <c r="LT41" s="44"/>
      <c r="LU41" s="44"/>
      <c r="LV41" s="44"/>
      <c r="LW41" s="44"/>
      <c r="LX41" s="44"/>
      <c r="LY41" s="44"/>
      <c r="LZ41" s="44"/>
      <c r="MA41" s="44"/>
      <c r="MB41" s="44"/>
      <c r="MC41" s="44"/>
      <c r="MD41" s="44"/>
      <c r="ME41" s="44"/>
      <c r="MF41" s="44"/>
      <c r="MG41" s="44"/>
      <c r="MH41" s="44"/>
      <c r="MI41" s="44"/>
      <c r="MJ41" s="44"/>
      <c r="MK41" s="44"/>
      <c r="ML41" s="44"/>
      <c r="MM41" s="44"/>
      <c r="MN41" s="44"/>
      <c r="MO41" s="44"/>
      <c r="MP41" s="44"/>
      <c r="MQ41" s="44"/>
      <c r="MR41" s="44"/>
      <c r="MS41" s="44"/>
      <c r="MT41" s="44"/>
      <c r="MU41" s="44"/>
      <c r="MV41" s="44"/>
      <c r="MW41" s="44"/>
      <c r="MX41" s="44"/>
      <c r="MY41" s="44"/>
      <c r="MZ41" s="44"/>
      <c r="NA41" s="44"/>
      <c r="NB41" s="44"/>
      <c r="NC41" s="44"/>
      <c r="ND41" s="44"/>
      <c r="NE41" s="44"/>
      <c r="NF41" s="44"/>
      <c r="NG41" s="44"/>
      <c r="NH41" s="44"/>
      <c r="NI41" s="44"/>
      <c r="NJ41" s="44"/>
      <c r="NK41" s="44"/>
      <c r="NL41" s="44"/>
      <c r="NM41" s="44"/>
      <c r="NN41" s="44"/>
      <c r="NO41" s="44"/>
      <c r="NP41" s="44"/>
      <c r="NQ41" s="44"/>
      <c r="NR41" s="44"/>
      <c r="NS41" s="44"/>
      <c r="NT41" s="44"/>
      <c r="NU41" s="44"/>
      <c r="NV41" s="44"/>
      <c r="NW41" s="44"/>
      <c r="NX41" s="44"/>
      <c r="NY41" s="44"/>
      <c r="NZ41" s="44"/>
      <c r="OA41" s="44"/>
      <c r="OB41" s="44"/>
      <c r="OC41" s="44"/>
      <c r="OD41" s="44"/>
      <c r="OE41" s="44"/>
      <c r="OF41" s="44"/>
      <c r="OG41" s="44"/>
      <c r="OH41" s="44"/>
      <c r="OI41" s="44"/>
      <c r="OJ41" s="44"/>
      <c r="OK41" s="44"/>
      <c r="OL41" s="44"/>
      <c r="OM41" s="44"/>
      <c r="ON41" s="44"/>
      <c r="OO41" s="44"/>
      <c r="OP41" s="44"/>
      <c r="OQ41" s="44"/>
      <c r="OR41" s="44"/>
      <c r="OS41" s="44"/>
      <c r="OT41" s="44"/>
      <c r="OU41" s="44"/>
      <c r="OV41" s="44"/>
      <c r="OW41" s="44"/>
      <c r="OX41" s="44"/>
      <c r="OY41" s="44"/>
      <c r="OZ41" s="44"/>
      <c r="PA41" s="44"/>
      <c r="PB41" s="44"/>
      <c r="PC41" s="44"/>
      <c r="PD41" s="44"/>
      <c r="PE41" s="44"/>
      <c r="PF41" s="44"/>
      <c r="PG41" s="44"/>
      <c r="PH41" s="44"/>
      <c r="PI41" s="44"/>
      <c r="PJ41" s="44"/>
      <c r="PK41" s="44"/>
      <c r="PL41" s="44"/>
      <c r="PM41" s="44"/>
      <c r="PN41" s="44"/>
      <c r="PO41" s="44"/>
      <c r="PP41" s="44"/>
      <c r="PQ41" s="44"/>
      <c r="PR41" s="44"/>
      <c r="PS41" s="44"/>
      <c r="PT41" s="44"/>
      <c r="PU41" s="44"/>
      <c r="PV41" s="44"/>
      <c r="PW41" s="44"/>
      <c r="PX41" s="44"/>
      <c r="PY41" s="44"/>
      <c r="PZ41" s="44"/>
      <c r="QA41" s="44"/>
      <c r="QB41" s="44"/>
      <c r="QC41" s="44"/>
      <c r="QD41" s="44"/>
      <c r="QE41" s="44"/>
      <c r="QF41" s="44"/>
      <c r="QG41" s="44"/>
      <c r="QH41" s="44"/>
      <c r="QI41" s="44"/>
      <c r="QJ41" s="44"/>
      <c r="QK41" s="44"/>
      <c r="QL41" s="44"/>
      <c r="QM41" s="44"/>
      <c r="QN41" s="44"/>
      <c r="QO41" s="44"/>
      <c r="QP41" s="44"/>
      <c r="QQ41" s="44"/>
      <c r="QR41" s="44"/>
      <c r="QS41" s="44"/>
      <c r="QT41" s="44"/>
      <c r="QU41" s="44"/>
      <c r="QV41" s="44"/>
      <c r="QW41" s="44"/>
      <c r="QX41" s="44"/>
      <c r="QY41" s="44"/>
      <c r="QZ41" s="44"/>
      <c r="RA41" s="44"/>
      <c r="RB41" s="44"/>
      <c r="RC41" s="44"/>
      <c r="RD41" s="44"/>
      <c r="RE41" s="44"/>
      <c r="RF41" s="44"/>
      <c r="RG41" s="44"/>
      <c r="RH41" s="44"/>
      <c r="RI41" s="44"/>
      <c r="RJ41" s="44"/>
      <c r="RK41" s="44"/>
      <c r="RL41" s="44"/>
      <c r="RM41" s="44"/>
      <c r="RN41" s="44"/>
      <c r="RO41" s="44"/>
      <c r="RP41" s="44"/>
      <c r="RQ41" s="44"/>
      <c r="RR41" s="44"/>
      <c r="RS41" s="44"/>
      <c r="RT41" s="44"/>
      <c r="RU41" s="44"/>
      <c r="RV41" s="44"/>
      <c r="RW41" s="44"/>
      <c r="RX41" s="44"/>
      <c r="RY41" s="44"/>
      <c r="RZ41" s="44"/>
      <c r="SA41" s="44"/>
      <c r="SB41" s="44"/>
      <c r="SC41" s="44"/>
      <c r="SD41" s="44"/>
      <c r="SE41" s="44"/>
      <c r="SF41" s="44"/>
      <c r="SG41" s="44"/>
      <c r="SH41" s="44"/>
      <c r="SI41" s="44"/>
      <c r="SJ41" s="44"/>
      <c r="SK41" s="44"/>
      <c r="SL41" s="44"/>
      <c r="SM41" s="44"/>
      <c r="SN41" s="44"/>
      <c r="SO41" s="44"/>
      <c r="SP41" s="44"/>
      <c r="SQ41" s="44"/>
      <c r="SR41" s="44"/>
      <c r="SS41" s="44"/>
      <c r="ST41" s="44"/>
      <c r="SU41" s="44"/>
      <c r="SV41" s="44"/>
      <c r="SW41" s="44"/>
      <c r="SX41" s="44"/>
      <c r="SY41" s="44"/>
      <c r="SZ41" s="44"/>
      <c r="TA41" s="44"/>
      <c r="TB41" s="44"/>
      <c r="TC41" s="44"/>
      <c r="TD41" s="44"/>
      <c r="TE41" s="44"/>
      <c r="TF41" s="44"/>
      <c r="TG41" s="44"/>
      <c r="TH41" s="44"/>
      <c r="TI41" s="44"/>
      <c r="TJ41" s="44"/>
      <c r="TK41" s="44"/>
      <c r="TL41" s="44"/>
      <c r="TM41" s="44"/>
      <c r="TN41" s="44"/>
      <c r="TO41" s="44"/>
      <c r="TP41" s="44"/>
      <c r="TQ41" s="44"/>
      <c r="TR41" s="44"/>
      <c r="TS41" s="44"/>
      <c r="TT41" s="44"/>
      <c r="TU41" s="44"/>
      <c r="TV41" s="44"/>
      <c r="TW41" s="44"/>
      <c r="TX41" s="44"/>
      <c r="TY41" s="44"/>
    </row>
    <row r="42" spans="1:545" s="37" customFormat="1" x14ac:dyDescent="0.2">
      <c r="A42" s="38" t="s">
        <v>15</v>
      </c>
      <c r="B42" s="38" t="s">
        <v>75</v>
      </c>
      <c r="C42" s="39" t="s">
        <v>76</v>
      </c>
      <c r="D42" s="49">
        <v>289260</v>
      </c>
      <c r="E42" s="50">
        <v>517892</v>
      </c>
      <c r="F42" s="42">
        <v>663676</v>
      </c>
      <c r="G42" s="51">
        <v>641375</v>
      </c>
      <c r="H42" s="51">
        <v>1247702</v>
      </c>
      <c r="I42" s="50">
        <v>843157</v>
      </c>
      <c r="J42" s="42">
        <v>496667</v>
      </c>
      <c r="K42" s="51">
        <v>478935</v>
      </c>
      <c r="L42" s="42">
        <v>548054</v>
      </c>
      <c r="M42" s="51">
        <f t="shared" si="2"/>
        <v>5726718</v>
      </c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  <c r="IW42" s="44"/>
      <c r="IX42" s="44"/>
      <c r="IY42" s="44"/>
      <c r="IZ42" s="44"/>
      <c r="JA42" s="44"/>
      <c r="JB42" s="44"/>
      <c r="JC42" s="44"/>
      <c r="JD42" s="44"/>
      <c r="JE42" s="44"/>
      <c r="JF42" s="44"/>
      <c r="JG42" s="44"/>
      <c r="JH42" s="44"/>
      <c r="JI42" s="44"/>
      <c r="JJ42" s="44"/>
      <c r="JK42" s="44"/>
      <c r="JL42" s="44"/>
      <c r="JM42" s="44"/>
      <c r="JN42" s="44"/>
      <c r="JO42" s="44"/>
      <c r="JP42" s="44"/>
      <c r="JQ42" s="44"/>
      <c r="JR42" s="44"/>
      <c r="JS42" s="44"/>
      <c r="JT42" s="44"/>
      <c r="JU42" s="44"/>
      <c r="JV42" s="44"/>
      <c r="JW42" s="44"/>
      <c r="JX42" s="44"/>
      <c r="JY42" s="44"/>
      <c r="JZ42" s="44"/>
      <c r="KA42" s="44"/>
      <c r="KB42" s="44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KU42" s="44"/>
      <c r="KV42" s="44"/>
      <c r="KW42" s="44"/>
      <c r="KX42" s="44"/>
      <c r="KY42" s="44"/>
      <c r="KZ42" s="44"/>
      <c r="LA42" s="44"/>
      <c r="LB42" s="44"/>
      <c r="LC42" s="44"/>
      <c r="LD42" s="44"/>
      <c r="LE42" s="44"/>
      <c r="LF42" s="44"/>
      <c r="LG42" s="44"/>
      <c r="LH42" s="44"/>
      <c r="LI42" s="44"/>
      <c r="LJ42" s="44"/>
      <c r="LK42" s="44"/>
      <c r="LL42" s="44"/>
      <c r="LM42" s="44"/>
      <c r="LN42" s="44"/>
      <c r="LO42" s="44"/>
      <c r="LP42" s="44"/>
      <c r="LQ42" s="44"/>
      <c r="LR42" s="44"/>
      <c r="LS42" s="44"/>
      <c r="LT42" s="44"/>
      <c r="LU42" s="44"/>
      <c r="LV42" s="44"/>
      <c r="LW42" s="44"/>
      <c r="LX42" s="44"/>
      <c r="LY42" s="44"/>
      <c r="LZ42" s="44"/>
      <c r="MA42" s="44"/>
      <c r="MB42" s="44"/>
      <c r="MC42" s="44"/>
      <c r="MD42" s="44"/>
      <c r="ME42" s="44"/>
      <c r="MF42" s="44"/>
      <c r="MG42" s="44"/>
      <c r="MH42" s="44"/>
      <c r="MI42" s="44"/>
      <c r="MJ42" s="44"/>
      <c r="MK42" s="44"/>
      <c r="ML42" s="44"/>
      <c r="MM42" s="44"/>
      <c r="MN42" s="44"/>
      <c r="MO42" s="44"/>
      <c r="MP42" s="44"/>
      <c r="MQ42" s="44"/>
      <c r="MR42" s="44"/>
      <c r="MS42" s="44"/>
      <c r="MT42" s="44"/>
      <c r="MU42" s="44"/>
      <c r="MV42" s="44"/>
      <c r="MW42" s="44"/>
      <c r="MX42" s="44"/>
      <c r="MY42" s="44"/>
      <c r="MZ42" s="44"/>
      <c r="NA42" s="44"/>
      <c r="NB42" s="44"/>
      <c r="NC42" s="44"/>
      <c r="ND42" s="44"/>
      <c r="NE42" s="44"/>
      <c r="NF42" s="44"/>
      <c r="NG42" s="44"/>
      <c r="NH42" s="44"/>
      <c r="NI42" s="44"/>
      <c r="NJ42" s="44"/>
      <c r="NK42" s="44"/>
      <c r="NL42" s="44"/>
      <c r="NM42" s="44"/>
      <c r="NN42" s="44"/>
      <c r="NO42" s="44"/>
      <c r="NP42" s="44"/>
      <c r="NQ42" s="44"/>
      <c r="NR42" s="44"/>
      <c r="NS42" s="44"/>
      <c r="NT42" s="44"/>
      <c r="NU42" s="44"/>
      <c r="NV42" s="44"/>
      <c r="NW42" s="44"/>
      <c r="NX42" s="44"/>
      <c r="NY42" s="44"/>
      <c r="NZ42" s="44"/>
      <c r="OA42" s="44"/>
      <c r="OB42" s="44"/>
      <c r="OC42" s="44"/>
      <c r="OD42" s="44"/>
      <c r="OE42" s="44"/>
      <c r="OF42" s="44"/>
      <c r="OG42" s="44"/>
      <c r="OH42" s="44"/>
      <c r="OI42" s="44"/>
      <c r="OJ42" s="44"/>
      <c r="OK42" s="44"/>
      <c r="OL42" s="44"/>
      <c r="OM42" s="44"/>
      <c r="ON42" s="44"/>
      <c r="OO42" s="44"/>
      <c r="OP42" s="44"/>
      <c r="OQ42" s="44"/>
      <c r="OR42" s="44"/>
      <c r="OS42" s="44"/>
      <c r="OT42" s="44"/>
      <c r="OU42" s="44"/>
      <c r="OV42" s="44"/>
      <c r="OW42" s="44"/>
      <c r="OX42" s="44"/>
      <c r="OY42" s="44"/>
      <c r="OZ42" s="44"/>
      <c r="PA42" s="44"/>
      <c r="PB42" s="44"/>
      <c r="PC42" s="44"/>
      <c r="PD42" s="44"/>
      <c r="PE42" s="44"/>
      <c r="PF42" s="44"/>
      <c r="PG42" s="44"/>
      <c r="PH42" s="44"/>
      <c r="PI42" s="44"/>
      <c r="PJ42" s="44"/>
      <c r="PK42" s="44"/>
      <c r="PL42" s="44"/>
      <c r="PM42" s="44"/>
      <c r="PN42" s="44"/>
      <c r="PO42" s="44"/>
      <c r="PP42" s="44"/>
      <c r="PQ42" s="44"/>
      <c r="PR42" s="44"/>
      <c r="PS42" s="44"/>
      <c r="PT42" s="44"/>
      <c r="PU42" s="44"/>
      <c r="PV42" s="44"/>
      <c r="PW42" s="44"/>
      <c r="PX42" s="44"/>
      <c r="PY42" s="44"/>
      <c r="PZ42" s="44"/>
      <c r="QA42" s="44"/>
      <c r="QB42" s="44"/>
      <c r="QC42" s="44"/>
      <c r="QD42" s="44"/>
      <c r="QE42" s="44"/>
      <c r="QF42" s="44"/>
      <c r="QG42" s="44"/>
      <c r="QH42" s="44"/>
      <c r="QI42" s="44"/>
      <c r="QJ42" s="44"/>
      <c r="QK42" s="44"/>
      <c r="QL42" s="44"/>
      <c r="QM42" s="44"/>
      <c r="QN42" s="44"/>
      <c r="QO42" s="44"/>
      <c r="QP42" s="44"/>
      <c r="QQ42" s="44"/>
      <c r="QR42" s="44"/>
      <c r="QS42" s="44"/>
      <c r="QT42" s="44"/>
      <c r="QU42" s="44"/>
      <c r="QV42" s="44"/>
      <c r="QW42" s="44"/>
      <c r="QX42" s="44"/>
      <c r="QY42" s="44"/>
      <c r="QZ42" s="44"/>
      <c r="RA42" s="44"/>
      <c r="RB42" s="44"/>
      <c r="RC42" s="44"/>
      <c r="RD42" s="44"/>
      <c r="RE42" s="44"/>
      <c r="RF42" s="44"/>
      <c r="RG42" s="44"/>
      <c r="RH42" s="44"/>
      <c r="RI42" s="44"/>
      <c r="RJ42" s="44"/>
      <c r="RK42" s="44"/>
      <c r="RL42" s="44"/>
      <c r="RM42" s="44"/>
      <c r="RN42" s="44"/>
      <c r="RO42" s="44"/>
      <c r="RP42" s="44"/>
      <c r="RQ42" s="44"/>
      <c r="RR42" s="44"/>
      <c r="RS42" s="44"/>
      <c r="RT42" s="44"/>
      <c r="RU42" s="44"/>
      <c r="RV42" s="44"/>
      <c r="RW42" s="44"/>
      <c r="RX42" s="44"/>
      <c r="RY42" s="44"/>
      <c r="RZ42" s="44"/>
      <c r="SA42" s="44"/>
      <c r="SB42" s="44"/>
      <c r="SC42" s="44"/>
      <c r="SD42" s="44"/>
      <c r="SE42" s="44"/>
      <c r="SF42" s="44"/>
      <c r="SG42" s="44"/>
      <c r="SH42" s="44"/>
      <c r="SI42" s="44"/>
      <c r="SJ42" s="44"/>
      <c r="SK42" s="44"/>
      <c r="SL42" s="44"/>
      <c r="SM42" s="44"/>
      <c r="SN42" s="44"/>
      <c r="SO42" s="44"/>
      <c r="SP42" s="44"/>
      <c r="SQ42" s="44"/>
      <c r="SR42" s="44"/>
      <c r="SS42" s="44"/>
      <c r="ST42" s="44"/>
      <c r="SU42" s="44"/>
      <c r="SV42" s="44"/>
      <c r="SW42" s="44"/>
      <c r="SX42" s="44"/>
      <c r="SY42" s="44"/>
      <c r="SZ42" s="44"/>
      <c r="TA42" s="44"/>
      <c r="TB42" s="44"/>
      <c r="TC42" s="44"/>
      <c r="TD42" s="44"/>
      <c r="TE42" s="44"/>
      <c r="TF42" s="44"/>
      <c r="TG42" s="44"/>
      <c r="TH42" s="44"/>
      <c r="TI42" s="44"/>
      <c r="TJ42" s="44"/>
      <c r="TK42" s="44"/>
      <c r="TL42" s="44"/>
      <c r="TM42" s="44"/>
      <c r="TN42" s="44"/>
      <c r="TO42" s="44"/>
      <c r="TP42" s="44"/>
      <c r="TQ42" s="44"/>
      <c r="TR42" s="44"/>
      <c r="TS42" s="44"/>
      <c r="TT42" s="44"/>
      <c r="TU42" s="44"/>
      <c r="TV42" s="44"/>
      <c r="TW42" s="44"/>
      <c r="TX42" s="44"/>
      <c r="TY42" s="44"/>
    </row>
    <row r="43" spans="1:545" s="37" customFormat="1" x14ac:dyDescent="0.2">
      <c r="A43" s="38" t="s">
        <v>15</v>
      </c>
      <c r="B43" s="38" t="s">
        <v>77</v>
      </c>
      <c r="C43" s="39" t="s">
        <v>78</v>
      </c>
      <c r="D43" s="49">
        <v>14466</v>
      </c>
      <c r="E43" s="50">
        <v>13207</v>
      </c>
      <c r="F43" s="42">
        <v>110191</v>
      </c>
      <c r="G43" s="51">
        <v>8678</v>
      </c>
      <c r="H43" s="51">
        <v>35995</v>
      </c>
      <c r="I43" s="50">
        <v>25458</v>
      </c>
      <c r="J43" s="42">
        <v>28061</v>
      </c>
      <c r="K43" s="51">
        <v>9713</v>
      </c>
      <c r="L43" s="42">
        <v>13723</v>
      </c>
      <c r="M43" s="51">
        <f t="shared" si="2"/>
        <v>259492</v>
      </c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/>
      <c r="IP43" s="44"/>
      <c r="IQ43" s="44"/>
      <c r="IR43" s="44"/>
      <c r="IS43" s="44"/>
      <c r="IT43" s="44"/>
      <c r="IU43" s="44"/>
      <c r="IV43" s="44"/>
      <c r="IW43" s="44"/>
      <c r="IX43" s="44"/>
      <c r="IY43" s="44"/>
      <c r="IZ43" s="44"/>
      <c r="JA43" s="44"/>
      <c r="JB43" s="44"/>
      <c r="JC43" s="44"/>
      <c r="JD43" s="44"/>
      <c r="JE43" s="44"/>
      <c r="JF43" s="44"/>
      <c r="JG43" s="44"/>
      <c r="JH43" s="44"/>
      <c r="JI43" s="44"/>
      <c r="JJ43" s="44"/>
      <c r="JK43" s="44"/>
      <c r="JL43" s="44"/>
      <c r="JM43" s="44"/>
      <c r="JN43" s="44"/>
      <c r="JO43" s="44"/>
      <c r="JP43" s="44"/>
      <c r="JQ43" s="44"/>
      <c r="JR43" s="44"/>
      <c r="JS43" s="44"/>
      <c r="JT43" s="44"/>
      <c r="JU43" s="44"/>
      <c r="JV43" s="44"/>
      <c r="JW43" s="44"/>
      <c r="JX43" s="44"/>
      <c r="JY43" s="44"/>
      <c r="JZ43" s="44"/>
      <c r="KA43" s="44"/>
      <c r="KB43" s="44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KU43" s="44"/>
      <c r="KV43" s="44"/>
      <c r="KW43" s="44"/>
      <c r="KX43" s="44"/>
      <c r="KY43" s="44"/>
      <c r="KZ43" s="44"/>
      <c r="LA43" s="44"/>
      <c r="LB43" s="44"/>
      <c r="LC43" s="44"/>
      <c r="LD43" s="44"/>
      <c r="LE43" s="44"/>
      <c r="LF43" s="44"/>
      <c r="LG43" s="44"/>
      <c r="LH43" s="44"/>
      <c r="LI43" s="44"/>
      <c r="LJ43" s="44"/>
      <c r="LK43" s="44"/>
      <c r="LL43" s="44"/>
      <c r="LM43" s="44"/>
      <c r="LN43" s="44"/>
      <c r="LO43" s="44"/>
      <c r="LP43" s="44"/>
      <c r="LQ43" s="44"/>
      <c r="LR43" s="44"/>
      <c r="LS43" s="44"/>
      <c r="LT43" s="44"/>
      <c r="LU43" s="44"/>
      <c r="LV43" s="44"/>
      <c r="LW43" s="44"/>
      <c r="LX43" s="44"/>
      <c r="LY43" s="44"/>
      <c r="LZ43" s="44"/>
      <c r="MA43" s="44"/>
      <c r="MB43" s="44"/>
      <c r="MC43" s="44"/>
      <c r="MD43" s="44"/>
      <c r="ME43" s="44"/>
      <c r="MF43" s="44"/>
      <c r="MG43" s="44"/>
      <c r="MH43" s="44"/>
      <c r="MI43" s="44"/>
      <c r="MJ43" s="44"/>
      <c r="MK43" s="44"/>
      <c r="ML43" s="44"/>
      <c r="MM43" s="44"/>
      <c r="MN43" s="44"/>
      <c r="MO43" s="44"/>
      <c r="MP43" s="44"/>
      <c r="MQ43" s="44"/>
      <c r="MR43" s="44"/>
      <c r="MS43" s="44"/>
      <c r="MT43" s="44"/>
      <c r="MU43" s="44"/>
      <c r="MV43" s="44"/>
      <c r="MW43" s="44"/>
      <c r="MX43" s="44"/>
      <c r="MY43" s="44"/>
      <c r="MZ43" s="44"/>
      <c r="NA43" s="44"/>
      <c r="NB43" s="44"/>
      <c r="NC43" s="44"/>
      <c r="ND43" s="44"/>
      <c r="NE43" s="44"/>
      <c r="NF43" s="44"/>
      <c r="NG43" s="44"/>
      <c r="NH43" s="44"/>
      <c r="NI43" s="44"/>
      <c r="NJ43" s="44"/>
      <c r="NK43" s="44"/>
      <c r="NL43" s="44"/>
      <c r="NM43" s="44"/>
      <c r="NN43" s="44"/>
      <c r="NO43" s="44"/>
      <c r="NP43" s="44"/>
      <c r="NQ43" s="44"/>
      <c r="NR43" s="44"/>
      <c r="NS43" s="44"/>
      <c r="NT43" s="44"/>
      <c r="NU43" s="44"/>
      <c r="NV43" s="44"/>
      <c r="NW43" s="44"/>
      <c r="NX43" s="44"/>
      <c r="NY43" s="44"/>
      <c r="NZ43" s="44"/>
      <c r="OA43" s="44"/>
      <c r="OB43" s="44"/>
      <c r="OC43" s="44"/>
      <c r="OD43" s="44"/>
      <c r="OE43" s="44"/>
      <c r="OF43" s="44"/>
      <c r="OG43" s="44"/>
      <c r="OH43" s="44"/>
      <c r="OI43" s="44"/>
      <c r="OJ43" s="44"/>
      <c r="OK43" s="44"/>
      <c r="OL43" s="44"/>
      <c r="OM43" s="44"/>
      <c r="ON43" s="44"/>
      <c r="OO43" s="44"/>
      <c r="OP43" s="44"/>
      <c r="OQ43" s="44"/>
      <c r="OR43" s="44"/>
      <c r="OS43" s="44"/>
      <c r="OT43" s="44"/>
      <c r="OU43" s="44"/>
      <c r="OV43" s="44"/>
      <c r="OW43" s="44"/>
      <c r="OX43" s="44"/>
      <c r="OY43" s="44"/>
      <c r="OZ43" s="44"/>
      <c r="PA43" s="44"/>
      <c r="PB43" s="44"/>
      <c r="PC43" s="44"/>
      <c r="PD43" s="44"/>
      <c r="PE43" s="44"/>
      <c r="PF43" s="44"/>
      <c r="PG43" s="44"/>
      <c r="PH43" s="44"/>
      <c r="PI43" s="44"/>
      <c r="PJ43" s="44"/>
      <c r="PK43" s="44"/>
      <c r="PL43" s="44"/>
      <c r="PM43" s="44"/>
      <c r="PN43" s="44"/>
      <c r="PO43" s="44"/>
      <c r="PP43" s="44"/>
      <c r="PQ43" s="44"/>
      <c r="PR43" s="44"/>
      <c r="PS43" s="44"/>
      <c r="PT43" s="44"/>
      <c r="PU43" s="44"/>
      <c r="PV43" s="44"/>
      <c r="PW43" s="44"/>
      <c r="PX43" s="44"/>
      <c r="PY43" s="44"/>
      <c r="PZ43" s="44"/>
      <c r="QA43" s="44"/>
      <c r="QB43" s="44"/>
      <c r="QC43" s="44"/>
      <c r="QD43" s="44"/>
      <c r="QE43" s="44"/>
      <c r="QF43" s="44"/>
      <c r="QG43" s="44"/>
      <c r="QH43" s="44"/>
      <c r="QI43" s="44"/>
      <c r="QJ43" s="44"/>
      <c r="QK43" s="44"/>
      <c r="QL43" s="44"/>
      <c r="QM43" s="44"/>
      <c r="QN43" s="44"/>
      <c r="QO43" s="44"/>
      <c r="QP43" s="44"/>
      <c r="QQ43" s="44"/>
      <c r="QR43" s="44"/>
      <c r="QS43" s="44"/>
      <c r="QT43" s="44"/>
      <c r="QU43" s="44"/>
      <c r="QV43" s="44"/>
      <c r="QW43" s="44"/>
      <c r="QX43" s="44"/>
      <c r="QY43" s="44"/>
      <c r="QZ43" s="44"/>
      <c r="RA43" s="44"/>
      <c r="RB43" s="44"/>
      <c r="RC43" s="44"/>
      <c r="RD43" s="44"/>
      <c r="RE43" s="44"/>
      <c r="RF43" s="44"/>
      <c r="RG43" s="44"/>
      <c r="RH43" s="44"/>
      <c r="RI43" s="44"/>
      <c r="RJ43" s="44"/>
      <c r="RK43" s="44"/>
      <c r="RL43" s="44"/>
      <c r="RM43" s="44"/>
      <c r="RN43" s="44"/>
      <c r="RO43" s="44"/>
      <c r="RP43" s="44"/>
      <c r="RQ43" s="44"/>
      <c r="RR43" s="44"/>
      <c r="RS43" s="44"/>
      <c r="RT43" s="44"/>
      <c r="RU43" s="44"/>
      <c r="RV43" s="44"/>
      <c r="RW43" s="44"/>
      <c r="RX43" s="44"/>
      <c r="RY43" s="44"/>
      <c r="RZ43" s="44"/>
      <c r="SA43" s="44"/>
      <c r="SB43" s="44"/>
      <c r="SC43" s="44"/>
      <c r="SD43" s="44"/>
      <c r="SE43" s="44"/>
      <c r="SF43" s="44"/>
      <c r="SG43" s="44"/>
      <c r="SH43" s="44"/>
      <c r="SI43" s="44"/>
      <c r="SJ43" s="44"/>
      <c r="SK43" s="44"/>
      <c r="SL43" s="44"/>
      <c r="SM43" s="44"/>
      <c r="SN43" s="44"/>
      <c r="SO43" s="44"/>
      <c r="SP43" s="44"/>
      <c r="SQ43" s="44"/>
      <c r="SR43" s="44"/>
      <c r="SS43" s="44"/>
      <c r="ST43" s="44"/>
      <c r="SU43" s="44"/>
      <c r="SV43" s="44"/>
      <c r="SW43" s="44"/>
      <c r="SX43" s="44"/>
      <c r="SY43" s="44"/>
      <c r="SZ43" s="44"/>
      <c r="TA43" s="44"/>
      <c r="TB43" s="44"/>
      <c r="TC43" s="44"/>
      <c r="TD43" s="44"/>
      <c r="TE43" s="44"/>
      <c r="TF43" s="44"/>
      <c r="TG43" s="44"/>
      <c r="TH43" s="44"/>
      <c r="TI43" s="44"/>
      <c r="TJ43" s="44"/>
      <c r="TK43" s="44"/>
      <c r="TL43" s="44"/>
      <c r="TM43" s="44"/>
      <c r="TN43" s="44"/>
      <c r="TO43" s="44"/>
      <c r="TP43" s="44"/>
      <c r="TQ43" s="44"/>
      <c r="TR43" s="44"/>
      <c r="TS43" s="44"/>
      <c r="TT43" s="44"/>
      <c r="TU43" s="44"/>
      <c r="TV43" s="44"/>
      <c r="TW43" s="44"/>
      <c r="TX43" s="44"/>
      <c r="TY43" s="44"/>
    </row>
    <row r="44" spans="1:545" s="37" customFormat="1" x14ac:dyDescent="0.2">
      <c r="A44" s="38" t="s">
        <v>15</v>
      </c>
      <c r="B44" s="38" t="s">
        <v>79</v>
      </c>
      <c r="C44" s="39" t="s">
        <v>80</v>
      </c>
      <c r="D44" s="49">
        <v>50895</v>
      </c>
      <c r="E44" s="50">
        <v>52520</v>
      </c>
      <c r="F44" s="42">
        <v>82768</v>
      </c>
      <c r="G44" s="51">
        <v>68744</v>
      </c>
      <c r="H44" s="51">
        <v>43167</v>
      </c>
      <c r="I44" s="50">
        <v>39326</v>
      </c>
      <c r="J44" s="42">
        <v>44935</v>
      </c>
      <c r="K44" s="51">
        <v>48040</v>
      </c>
      <c r="L44" s="42">
        <v>52440</v>
      </c>
      <c r="M44" s="51">
        <f t="shared" si="2"/>
        <v>482835</v>
      </c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/>
      <c r="IP44" s="44"/>
      <c r="IQ44" s="44"/>
      <c r="IR44" s="44"/>
      <c r="IS44" s="44"/>
      <c r="IT44" s="44"/>
      <c r="IU44" s="44"/>
      <c r="IV44" s="44"/>
      <c r="IW44" s="44"/>
      <c r="IX44" s="44"/>
      <c r="IY44" s="44"/>
      <c r="IZ44" s="44"/>
      <c r="JA44" s="44"/>
      <c r="JB44" s="44"/>
      <c r="JC44" s="44"/>
      <c r="JD44" s="44"/>
      <c r="JE44" s="44"/>
      <c r="JF44" s="44"/>
      <c r="JG44" s="44"/>
      <c r="JH44" s="44"/>
      <c r="JI44" s="44"/>
      <c r="JJ44" s="44"/>
      <c r="JK44" s="44"/>
      <c r="JL44" s="44"/>
      <c r="JM44" s="44"/>
      <c r="JN44" s="44"/>
      <c r="JO44" s="44"/>
      <c r="JP44" s="44"/>
      <c r="JQ44" s="44"/>
      <c r="JR44" s="44"/>
      <c r="JS44" s="44"/>
      <c r="JT44" s="44"/>
      <c r="JU44" s="44"/>
      <c r="JV44" s="44"/>
      <c r="JW44" s="44"/>
      <c r="JX44" s="44"/>
      <c r="JY44" s="44"/>
      <c r="JZ44" s="44"/>
      <c r="KA44" s="44"/>
      <c r="KB44" s="44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KU44" s="44"/>
      <c r="KV44" s="44"/>
      <c r="KW44" s="44"/>
      <c r="KX44" s="44"/>
      <c r="KY44" s="44"/>
      <c r="KZ44" s="44"/>
      <c r="LA44" s="44"/>
      <c r="LB44" s="44"/>
      <c r="LC44" s="44"/>
      <c r="LD44" s="44"/>
      <c r="LE44" s="44"/>
      <c r="LF44" s="44"/>
      <c r="LG44" s="44"/>
      <c r="LH44" s="44"/>
      <c r="LI44" s="44"/>
      <c r="LJ44" s="44"/>
      <c r="LK44" s="44"/>
      <c r="LL44" s="44"/>
      <c r="LM44" s="44"/>
      <c r="LN44" s="44"/>
      <c r="LO44" s="44"/>
      <c r="LP44" s="44"/>
      <c r="LQ44" s="44"/>
      <c r="LR44" s="44"/>
      <c r="LS44" s="44"/>
      <c r="LT44" s="44"/>
      <c r="LU44" s="44"/>
      <c r="LV44" s="44"/>
      <c r="LW44" s="44"/>
      <c r="LX44" s="44"/>
      <c r="LY44" s="44"/>
      <c r="LZ44" s="44"/>
      <c r="MA44" s="44"/>
      <c r="MB44" s="44"/>
      <c r="MC44" s="44"/>
      <c r="MD44" s="44"/>
      <c r="ME44" s="44"/>
      <c r="MF44" s="44"/>
      <c r="MG44" s="44"/>
      <c r="MH44" s="44"/>
      <c r="MI44" s="44"/>
      <c r="MJ44" s="44"/>
      <c r="MK44" s="44"/>
      <c r="ML44" s="44"/>
      <c r="MM44" s="44"/>
      <c r="MN44" s="44"/>
      <c r="MO44" s="44"/>
      <c r="MP44" s="44"/>
      <c r="MQ44" s="44"/>
      <c r="MR44" s="44"/>
      <c r="MS44" s="44"/>
      <c r="MT44" s="44"/>
      <c r="MU44" s="44"/>
      <c r="MV44" s="44"/>
      <c r="MW44" s="44"/>
      <c r="MX44" s="44"/>
      <c r="MY44" s="44"/>
      <c r="MZ44" s="44"/>
      <c r="NA44" s="44"/>
      <c r="NB44" s="44"/>
      <c r="NC44" s="44"/>
      <c r="ND44" s="44"/>
      <c r="NE44" s="44"/>
      <c r="NF44" s="44"/>
      <c r="NG44" s="44"/>
      <c r="NH44" s="44"/>
      <c r="NI44" s="44"/>
      <c r="NJ44" s="44"/>
      <c r="NK44" s="44"/>
      <c r="NL44" s="44"/>
      <c r="NM44" s="44"/>
      <c r="NN44" s="44"/>
      <c r="NO44" s="44"/>
      <c r="NP44" s="44"/>
      <c r="NQ44" s="44"/>
      <c r="NR44" s="44"/>
      <c r="NS44" s="44"/>
      <c r="NT44" s="44"/>
      <c r="NU44" s="44"/>
      <c r="NV44" s="44"/>
      <c r="NW44" s="44"/>
      <c r="NX44" s="44"/>
      <c r="NY44" s="44"/>
      <c r="NZ44" s="44"/>
      <c r="OA44" s="44"/>
      <c r="OB44" s="44"/>
      <c r="OC44" s="44"/>
      <c r="OD44" s="44"/>
      <c r="OE44" s="44"/>
      <c r="OF44" s="44"/>
      <c r="OG44" s="44"/>
      <c r="OH44" s="44"/>
      <c r="OI44" s="44"/>
      <c r="OJ44" s="44"/>
      <c r="OK44" s="44"/>
      <c r="OL44" s="44"/>
      <c r="OM44" s="44"/>
      <c r="ON44" s="44"/>
      <c r="OO44" s="44"/>
      <c r="OP44" s="44"/>
      <c r="OQ44" s="44"/>
      <c r="OR44" s="44"/>
      <c r="OS44" s="44"/>
      <c r="OT44" s="44"/>
      <c r="OU44" s="44"/>
      <c r="OV44" s="44"/>
      <c r="OW44" s="44"/>
      <c r="OX44" s="44"/>
      <c r="OY44" s="44"/>
      <c r="OZ44" s="44"/>
      <c r="PA44" s="44"/>
      <c r="PB44" s="44"/>
      <c r="PC44" s="44"/>
      <c r="PD44" s="44"/>
      <c r="PE44" s="44"/>
      <c r="PF44" s="44"/>
      <c r="PG44" s="44"/>
      <c r="PH44" s="44"/>
      <c r="PI44" s="44"/>
      <c r="PJ44" s="44"/>
      <c r="PK44" s="44"/>
      <c r="PL44" s="44"/>
      <c r="PM44" s="44"/>
      <c r="PN44" s="44"/>
      <c r="PO44" s="44"/>
      <c r="PP44" s="44"/>
      <c r="PQ44" s="44"/>
      <c r="PR44" s="44"/>
      <c r="PS44" s="44"/>
      <c r="PT44" s="44"/>
      <c r="PU44" s="44"/>
      <c r="PV44" s="44"/>
      <c r="PW44" s="44"/>
      <c r="PX44" s="44"/>
      <c r="PY44" s="44"/>
      <c r="PZ44" s="44"/>
      <c r="QA44" s="44"/>
      <c r="QB44" s="44"/>
      <c r="QC44" s="44"/>
      <c r="QD44" s="44"/>
      <c r="QE44" s="44"/>
      <c r="QF44" s="44"/>
      <c r="QG44" s="44"/>
      <c r="QH44" s="44"/>
      <c r="QI44" s="44"/>
      <c r="QJ44" s="44"/>
      <c r="QK44" s="44"/>
      <c r="QL44" s="44"/>
      <c r="QM44" s="44"/>
      <c r="QN44" s="44"/>
      <c r="QO44" s="44"/>
      <c r="QP44" s="44"/>
      <c r="QQ44" s="44"/>
      <c r="QR44" s="44"/>
      <c r="QS44" s="44"/>
      <c r="QT44" s="44"/>
      <c r="QU44" s="44"/>
      <c r="QV44" s="44"/>
      <c r="QW44" s="44"/>
      <c r="QX44" s="44"/>
      <c r="QY44" s="44"/>
      <c r="QZ44" s="44"/>
      <c r="RA44" s="44"/>
      <c r="RB44" s="44"/>
      <c r="RC44" s="44"/>
      <c r="RD44" s="44"/>
      <c r="RE44" s="44"/>
      <c r="RF44" s="44"/>
      <c r="RG44" s="44"/>
      <c r="RH44" s="44"/>
      <c r="RI44" s="44"/>
      <c r="RJ44" s="44"/>
      <c r="RK44" s="44"/>
      <c r="RL44" s="44"/>
      <c r="RM44" s="44"/>
      <c r="RN44" s="44"/>
      <c r="RO44" s="44"/>
      <c r="RP44" s="44"/>
      <c r="RQ44" s="44"/>
      <c r="RR44" s="44"/>
      <c r="RS44" s="44"/>
      <c r="RT44" s="44"/>
      <c r="RU44" s="44"/>
      <c r="RV44" s="44"/>
      <c r="RW44" s="44"/>
      <c r="RX44" s="44"/>
      <c r="RY44" s="44"/>
      <c r="RZ44" s="44"/>
      <c r="SA44" s="44"/>
      <c r="SB44" s="44"/>
      <c r="SC44" s="44"/>
      <c r="SD44" s="44"/>
      <c r="SE44" s="44"/>
      <c r="SF44" s="44"/>
      <c r="SG44" s="44"/>
      <c r="SH44" s="44"/>
      <c r="SI44" s="44"/>
      <c r="SJ44" s="44"/>
      <c r="SK44" s="44"/>
      <c r="SL44" s="44"/>
      <c r="SM44" s="44"/>
      <c r="SN44" s="44"/>
      <c r="SO44" s="44"/>
      <c r="SP44" s="44"/>
      <c r="SQ44" s="44"/>
      <c r="SR44" s="44"/>
      <c r="SS44" s="44"/>
      <c r="ST44" s="44"/>
      <c r="SU44" s="44"/>
      <c r="SV44" s="44"/>
      <c r="SW44" s="44"/>
      <c r="SX44" s="44"/>
      <c r="SY44" s="44"/>
      <c r="SZ44" s="44"/>
      <c r="TA44" s="44"/>
      <c r="TB44" s="44"/>
      <c r="TC44" s="44"/>
      <c r="TD44" s="44"/>
      <c r="TE44" s="44"/>
      <c r="TF44" s="44"/>
      <c r="TG44" s="44"/>
      <c r="TH44" s="44"/>
      <c r="TI44" s="44"/>
      <c r="TJ44" s="44"/>
      <c r="TK44" s="44"/>
      <c r="TL44" s="44"/>
      <c r="TM44" s="44"/>
      <c r="TN44" s="44"/>
      <c r="TO44" s="44"/>
      <c r="TP44" s="44"/>
      <c r="TQ44" s="44"/>
      <c r="TR44" s="44"/>
      <c r="TS44" s="44"/>
      <c r="TT44" s="44"/>
      <c r="TU44" s="44"/>
      <c r="TV44" s="44"/>
      <c r="TW44" s="44"/>
      <c r="TX44" s="44"/>
      <c r="TY44" s="44"/>
    </row>
    <row r="45" spans="1:545" s="14" customFormat="1" ht="12.75" x14ac:dyDescent="0.2">
      <c r="A45" s="15"/>
      <c r="B45" s="15"/>
      <c r="C45" s="16" t="s">
        <v>81</v>
      </c>
      <c r="D45" s="64">
        <f>SUM(D46)</f>
        <v>12644967</v>
      </c>
      <c r="E45" s="65">
        <f t="shared" ref="E45:L45" si="13">SUM(E46)</f>
        <v>11239629</v>
      </c>
      <c r="F45" s="19">
        <f t="shared" si="13"/>
        <v>26486722</v>
      </c>
      <c r="G45" s="20">
        <f t="shared" si="13"/>
        <v>15118197</v>
      </c>
      <c r="H45" s="20">
        <f t="shared" si="13"/>
        <v>31603511</v>
      </c>
      <c r="I45" s="65">
        <f t="shared" si="13"/>
        <v>28479645</v>
      </c>
      <c r="J45" s="19">
        <f t="shared" si="13"/>
        <v>15931075</v>
      </c>
      <c r="K45" s="20">
        <f t="shared" si="13"/>
        <v>25146021</v>
      </c>
      <c r="L45" s="19">
        <f t="shared" si="13"/>
        <v>11438177</v>
      </c>
      <c r="M45" s="20">
        <f t="shared" si="2"/>
        <v>178087944</v>
      </c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</row>
    <row r="46" spans="1:545" s="26" customFormat="1" x14ac:dyDescent="0.2">
      <c r="A46" s="27"/>
      <c r="B46" s="27"/>
      <c r="C46" s="28" t="s">
        <v>82</v>
      </c>
      <c r="D46" s="29">
        <f t="shared" ref="D46:L46" si="14">SUM(D47:D50)</f>
        <v>12644967</v>
      </c>
      <c r="E46" s="30">
        <f t="shared" si="14"/>
        <v>11239629</v>
      </c>
      <c r="F46" s="31">
        <f t="shared" si="14"/>
        <v>26486722</v>
      </c>
      <c r="G46" s="32">
        <f t="shared" si="14"/>
        <v>15118197</v>
      </c>
      <c r="H46" s="32">
        <f t="shared" si="14"/>
        <v>31603511</v>
      </c>
      <c r="I46" s="30">
        <f t="shared" si="14"/>
        <v>28479645</v>
      </c>
      <c r="J46" s="31">
        <f t="shared" si="14"/>
        <v>15931075</v>
      </c>
      <c r="K46" s="32">
        <f t="shared" si="14"/>
        <v>25146021</v>
      </c>
      <c r="L46" s="31">
        <f t="shared" si="14"/>
        <v>11438177</v>
      </c>
      <c r="M46" s="32">
        <f t="shared" si="2"/>
        <v>178087944</v>
      </c>
      <c r="N46" s="35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  <c r="KP46" s="36"/>
      <c r="KQ46" s="36"/>
      <c r="KR46" s="36"/>
      <c r="KS46" s="36"/>
      <c r="KT46" s="36"/>
      <c r="KU46" s="36"/>
      <c r="KV46" s="36"/>
      <c r="KW46" s="36"/>
      <c r="KX46" s="36"/>
      <c r="KY46" s="36"/>
      <c r="KZ46" s="36"/>
      <c r="LA46" s="36"/>
      <c r="LB46" s="36"/>
      <c r="LC46" s="36"/>
      <c r="LD46" s="36"/>
      <c r="LE46" s="36"/>
      <c r="LF46" s="36"/>
      <c r="LG46" s="36"/>
      <c r="LH46" s="36"/>
      <c r="LI46" s="36"/>
      <c r="LJ46" s="36"/>
      <c r="LK46" s="36"/>
      <c r="LL46" s="36"/>
      <c r="LM46" s="36"/>
      <c r="LN46" s="36"/>
      <c r="LO46" s="36"/>
      <c r="LP46" s="36"/>
      <c r="LQ46" s="36"/>
      <c r="LR46" s="36"/>
      <c r="LS46" s="36"/>
      <c r="LT46" s="36"/>
      <c r="LU46" s="36"/>
      <c r="LV46" s="36"/>
      <c r="LW46" s="36"/>
      <c r="LX46" s="36"/>
      <c r="LY46" s="36"/>
      <c r="LZ46" s="36"/>
      <c r="MA46" s="36"/>
      <c r="MB46" s="36"/>
      <c r="MC46" s="36"/>
      <c r="MD46" s="36"/>
      <c r="ME46" s="36"/>
      <c r="MF46" s="36"/>
      <c r="MG46" s="36"/>
      <c r="MH46" s="36"/>
      <c r="MI46" s="36"/>
      <c r="MJ46" s="36"/>
      <c r="MK46" s="36"/>
      <c r="ML46" s="36"/>
      <c r="MM46" s="36"/>
      <c r="MN46" s="36"/>
      <c r="MO46" s="36"/>
      <c r="MP46" s="36"/>
      <c r="MQ46" s="36"/>
      <c r="MR46" s="36"/>
      <c r="MS46" s="36"/>
      <c r="MT46" s="36"/>
      <c r="MU46" s="36"/>
      <c r="MV46" s="36"/>
      <c r="MW46" s="36"/>
      <c r="MX46" s="36"/>
      <c r="MY46" s="36"/>
      <c r="MZ46" s="36"/>
      <c r="NA46" s="36"/>
      <c r="NB46" s="36"/>
      <c r="NC46" s="36"/>
      <c r="ND46" s="36"/>
      <c r="NE46" s="36"/>
      <c r="NF46" s="36"/>
      <c r="NG46" s="36"/>
      <c r="NH46" s="36"/>
      <c r="NI46" s="36"/>
      <c r="NJ46" s="36"/>
      <c r="NK46" s="36"/>
      <c r="NL46" s="36"/>
      <c r="NM46" s="36"/>
      <c r="NN46" s="36"/>
      <c r="NO46" s="36"/>
      <c r="NP46" s="36"/>
      <c r="NQ46" s="36"/>
      <c r="NR46" s="36"/>
      <c r="NS46" s="36"/>
      <c r="NT46" s="36"/>
      <c r="NU46" s="36"/>
      <c r="NV46" s="36"/>
      <c r="NW46" s="36"/>
      <c r="NX46" s="36"/>
      <c r="NY46" s="36"/>
      <c r="NZ46" s="36"/>
      <c r="OA46" s="36"/>
      <c r="OB46" s="36"/>
      <c r="OC46" s="36"/>
      <c r="OD46" s="36"/>
      <c r="OE46" s="36"/>
      <c r="OF46" s="36"/>
      <c r="OG46" s="36"/>
      <c r="OH46" s="36"/>
      <c r="OI46" s="36"/>
      <c r="OJ46" s="36"/>
      <c r="OK46" s="36"/>
      <c r="OL46" s="36"/>
      <c r="OM46" s="36"/>
      <c r="ON46" s="36"/>
      <c r="OO46" s="36"/>
      <c r="OP46" s="36"/>
      <c r="OQ46" s="36"/>
      <c r="OR46" s="36"/>
      <c r="OS46" s="36"/>
      <c r="OT46" s="36"/>
      <c r="OU46" s="36"/>
      <c r="OV46" s="36"/>
      <c r="OW46" s="36"/>
      <c r="OX46" s="36"/>
      <c r="OY46" s="36"/>
      <c r="OZ46" s="36"/>
      <c r="PA46" s="36"/>
      <c r="PB46" s="36"/>
      <c r="PC46" s="36"/>
      <c r="PD46" s="36"/>
      <c r="PE46" s="36"/>
      <c r="PF46" s="36"/>
      <c r="PG46" s="36"/>
      <c r="PH46" s="36"/>
      <c r="PI46" s="36"/>
      <c r="PJ46" s="36"/>
      <c r="PK46" s="36"/>
      <c r="PL46" s="36"/>
      <c r="PM46" s="36"/>
      <c r="PN46" s="36"/>
      <c r="PO46" s="36"/>
      <c r="PP46" s="36"/>
      <c r="PQ46" s="36"/>
      <c r="PR46" s="36"/>
      <c r="PS46" s="36"/>
      <c r="PT46" s="36"/>
      <c r="PU46" s="36"/>
      <c r="PV46" s="36"/>
      <c r="PW46" s="36"/>
      <c r="PX46" s="36"/>
      <c r="PY46" s="36"/>
      <c r="PZ46" s="36"/>
      <c r="QA46" s="36"/>
      <c r="QB46" s="36"/>
      <c r="QC46" s="36"/>
      <c r="QD46" s="36"/>
      <c r="QE46" s="36"/>
      <c r="QF46" s="36"/>
      <c r="QG46" s="36"/>
      <c r="QH46" s="36"/>
      <c r="QI46" s="36"/>
      <c r="QJ46" s="36"/>
      <c r="QK46" s="36"/>
      <c r="QL46" s="36"/>
      <c r="QM46" s="36"/>
      <c r="QN46" s="36"/>
      <c r="QO46" s="36"/>
      <c r="QP46" s="36"/>
      <c r="QQ46" s="36"/>
      <c r="QR46" s="36"/>
      <c r="QS46" s="36"/>
      <c r="QT46" s="36"/>
      <c r="QU46" s="36"/>
      <c r="QV46" s="36"/>
      <c r="QW46" s="36"/>
      <c r="QX46" s="36"/>
      <c r="QY46" s="36"/>
      <c r="QZ46" s="36"/>
      <c r="RA46" s="36"/>
      <c r="RB46" s="36"/>
      <c r="RC46" s="36"/>
      <c r="RD46" s="36"/>
      <c r="RE46" s="36"/>
      <c r="RF46" s="36"/>
      <c r="RG46" s="36"/>
      <c r="RH46" s="36"/>
      <c r="RI46" s="36"/>
      <c r="RJ46" s="36"/>
      <c r="RK46" s="36"/>
      <c r="RL46" s="36"/>
      <c r="RM46" s="36"/>
      <c r="RN46" s="36"/>
      <c r="RO46" s="36"/>
      <c r="RP46" s="36"/>
      <c r="RQ46" s="36"/>
      <c r="RR46" s="36"/>
      <c r="RS46" s="36"/>
      <c r="RT46" s="36"/>
      <c r="RU46" s="36"/>
      <c r="RV46" s="36"/>
      <c r="RW46" s="36"/>
      <c r="RX46" s="36"/>
      <c r="RY46" s="36"/>
      <c r="RZ46" s="36"/>
      <c r="SA46" s="36"/>
      <c r="SB46" s="36"/>
      <c r="SC46" s="36"/>
      <c r="SD46" s="36"/>
      <c r="SE46" s="36"/>
      <c r="SF46" s="36"/>
      <c r="SG46" s="36"/>
      <c r="SH46" s="36"/>
      <c r="SI46" s="36"/>
      <c r="SJ46" s="36"/>
      <c r="SK46" s="36"/>
      <c r="SL46" s="36"/>
      <c r="SM46" s="36"/>
      <c r="SN46" s="36"/>
      <c r="SO46" s="36"/>
      <c r="SP46" s="36"/>
      <c r="SQ46" s="36"/>
      <c r="SR46" s="36"/>
      <c r="SS46" s="36"/>
      <c r="ST46" s="36"/>
      <c r="SU46" s="36"/>
      <c r="SV46" s="36"/>
      <c r="SW46" s="36"/>
      <c r="SX46" s="36"/>
      <c r="SY46" s="36"/>
      <c r="SZ46" s="36"/>
      <c r="TA46" s="36"/>
      <c r="TB46" s="36"/>
      <c r="TC46" s="36"/>
      <c r="TD46" s="36"/>
      <c r="TE46" s="36"/>
      <c r="TF46" s="36"/>
      <c r="TG46" s="36"/>
      <c r="TH46" s="36"/>
      <c r="TI46" s="36"/>
      <c r="TJ46" s="36"/>
      <c r="TK46" s="36"/>
      <c r="TL46" s="36"/>
      <c r="TM46" s="36"/>
      <c r="TN46" s="36"/>
      <c r="TO46" s="36"/>
      <c r="TP46" s="36"/>
      <c r="TQ46" s="36"/>
      <c r="TR46" s="36"/>
      <c r="TS46" s="36"/>
      <c r="TT46" s="36"/>
      <c r="TU46" s="36"/>
      <c r="TV46" s="36"/>
      <c r="TW46" s="36"/>
      <c r="TX46" s="36"/>
      <c r="TY46" s="36"/>
    </row>
    <row r="47" spans="1:545" s="44" customFormat="1" x14ac:dyDescent="0.2">
      <c r="A47" s="38" t="s">
        <v>83</v>
      </c>
      <c r="B47" s="38" t="s">
        <v>84</v>
      </c>
      <c r="C47" s="39" t="s">
        <v>85</v>
      </c>
      <c r="D47" s="49">
        <v>7990933</v>
      </c>
      <c r="E47" s="50">
        <v>6136782</v>
      </c>
      <c r="F47" s="42">
        <v>12685950</v>
      </c>
      <c r="G47" s="51">
        <v>11043187</v>
      </c>
      <c r="H47" s="51">
        <v>20143024</v>
      </c>
      <c r="I47" s="50">
        <v>16756022</v>
      </c>
      <c r="J47" s="42">
        <v>8801921</v>
      </c>
      <c r="K47" s="51">
        <v>13444010</v>
      </c>
      <c r="L47" s="42">
        <v>6860359</v>
      </c>
      <c r="M47" s="51">
        <f t="shared" si="2"/>
        <v>103862188</v>
      </c>
    </row>
    <row r="48" spans="1:545" s="44" customFormat="1" x14ac:dyDescent="0.2">
      <c r="A48" s="38" t="s">
        <v>83</v>
      </c>
      <c r="B48" s="38" t="s">
        <v>86</v>
      </c>
      <c r="C48" s="39" t="s">
        <v>87</v>
      </c>
      <c r="D48" s="49">
        <v>1156098</v>
      </c>
      <c r="E48" s="50">
        <v>1313879</v>
      </c>
      <c r="F48" s="42">
        <v>1843516</v>
      </c>
      <c r="G48" s="51">
        <v>-211141.99999999988</v>
      </c>
      <c r="H48" s="51">
        <v>2351553</v>
      </c>
      <c r="I48" s="50">
        <v>1931964</v>
      </c>
      <c r="J48" s="42">
        <v>1807589</v>
      </c>
      <c r="K48" s="51">
        <v>1468623</v>
      </c>
      <c r="L48" s="42">
        <v>929133</v>
      </c>
      <c r="M48" s="51">
        <f t="shared" si="2"/>
        <v>12591213</v>
      </c>
    </row>
    <row r="49" spans="1:545" s="44" customFormat="1" x14ac:dyDescent="0.2">
      <c r="A49" s="38" t="s">
        <v>15</v>
      </c>
      <c r="B49" s="38">
        <v>5111001</v>
      </c>
      <c r="C49" s="39" t="s">
        <v>88</v>
      </c>
      <c r="D49" s="49">
        <v>777260</v>
      </c>
      <c r="E49" s="50">
        <v>873847</v>
      </c>
      <c r="F49" s="42">
        <v>631443</v>
      </c>
      <c r="G49" s="51">
        <v>1387870</v>
      </c>
      <c r="H49" s="51">
        <v>2700084</v>
      </c>
      <c r="I49" s="50">
        <v>2103066</v>
      </c>
      <c r="J49" s="42">
        <v>1732280</v>
      </c>
      <c r="K49" s="51">
        <v>679853</v>
      </c>
      <c r="L49" s="42">
        <v>225818</v>
      </c>
      <c r="M49" s="51">
        <f t="shared" si="2"/>
        <v>11111521</v>
      </c>
    </row>
    <row r="50" spans="1:545" s="37" customFormat="1" x14ac:dyDescent="0.2">
      <c r="A50" s="38" t="s">
        <v>83</v>
      </c>
      <c r="B50" s="38">
        <v>5112002</v>
      </c>
      <c r="C50" s="39" t="s">
        <v>89</v>
      </c>
      <c r="D50" s="49">
        <v>2720676</v>
      </c>
      <c r="E50" s="50">
        <v>2915121</v>
      </c>
      <c r="F50" s="42">
        <v>11325813</v>
      </c>
      <c r="G50" s="51">
        <v>2898282</v>
      </c>
      <c r="H50" s="51">
        <v>6408850</v>
      </c>
      <c r="I50" s="50">
        <v>7688593</v>
      </c>
      <c r="J50" s="42">
        <v>3589285</v>
      </c>
      <c r="K50" s="51">
        <v>9553535</v>
      </c>
      <c r="L50" s="42">
        <v>3422867</v>
      </c>
      <c r="M50" s="51">
        <f t="shared" si="2"/>
        <v>50523022</v>
      </c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  <c r="JA50" s="44"/>
      <c r="JB50" s="44"/>
      <c r="JC50" s="44"/>
      <c r="JD50" s="44"/>
      <c r="JE50" s="44"/>
      <c r="JF50" s="44"/>
      <c r="JG50" s="44"/>
      <c r="JH50" s="44"/>
      <c r="JI50" s="44"/>
      <c r="JJ50" s="44"/>
      <c r="JK50" s="44"/>
      <c r="JL50" s="44"/>
      <c r="JM50" s="44"/>
      <c r="JN50" s="44"/>
      <c r="JO50" s="44"/>
      <c r="JP50" s="44"/>
      <c r="JQ50" s="44"/>
      <c r="JR50" s="44"/>
      <c r="JS50" s="44"/>
      <c r="JT50" s="44"/>
      <c r="JU50" s="44"/>
      <c r="JV50" s="44"/>
      <c r="JW50" s="44"/>
      <c r="JX50" s="44"/>
      <c r="JY50" s="44"/>
      <c r="JZ50" s="44"/>
      <c r="KA50" s="44"/>
      <c r="KB50" s="44"/>
      <c r="KC50" s="44"/>
      <c r="KD50" s="44"/>
      <c r="KE50" s="44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KX50" s="44"/>
      <c r="KY50" s="44"/>
      <c r="KZ50" s="44"/>
      <c r="LA50" s="44"/>
      <c r="LB50" s="44"/>
      <c r="LC50" s="44"/>
      <c r="LD50" s="44"/>
      <c r="LE50" s="44"/>
      <c r="LF50" s="44"/>
      <c r="LG50" s="44"/>
      <c r="LH50" s="44"/>
      <c r="LI50" s="44"/>
      <c r="LJ50" s="44"/>
      <c r="LK50" s="44"/>
      <c r="LL50" s="44"/>
      <c r="LM50" s="44"/>
      <c r="LN50" s="44"/>
      <c r="LO50" s="44"/>
      <c r="LP50" s="44"/>
      <c r="LQ50" s="44"/>
      <c r="LR50" s="44"/>
      <c r="LS50" s="44"/>
      <c r="LT50" s="44"/>
      <c r="LU50" s="44"/>
      <c r="LV50" s="44"/>
      <c r="LW50" s="44"/>
      <c r="LX50" s="44"/>
      <c r="LY50" s="44"/>
      <c r="LZ50" s="44"/>
      <c r="MA50" s="44"/>
      <c r="MB50" s="44"/>
      <c r="MC50" s="44"/>
      <c r="MD50" s="44"/>
      <c r="ME50" s="44"/>
      <c r="MF50" s="44"/>
      <c r="MG50" s="44"/>
      <c r="MH50" s="44"/>
      <c r="MI50" s="44"/>
      <c r="MJ50" s="44"/>
      <c r="MK50" s="44"/>
      <c r="ML50" s="44"/>
      <c r="MM50" s="44"/>
      <c r="MN50" s="44"/>
      <c r="MO50" s="44"/>
      <c r="MP50" s="44"/>
      <c r="MQ50" s="44"/>
      <c r="MR50" s="44"/>
      <c r="MS50" s="44"/>
      <c r="MT50" s="44"/>
      <c r="MU50" s="44"/>
      <c r="MV50" s="44"/>
      <c r="MW50" s="44"/>
      <c r="MX50" s="44"/>
      <c r="MY50" s="44"/>
      <c r="MZ50" s="44"/>
      <c r="NA50" s="44"/>
      <c r="NB50" s="44"/>
      <c r="NC50" s="44"/>
      <c r="ND50" s="44"/>
      <c r="NE50" s="44"/>
      <c r="NF50" s="44"/>
      <c r="NG50" s="44"/>
      <c r="NH50" s="44"/>
      <c r="NI50" s="44"/>
      <c r="NJ50" s="44"/>
      <c r="NK50" s="44"/>
      <c r="NL50" s="44"/>
      <c r="NM50" s="44"/>
      <c r="NN50" s="44"/>
      <c r="NO50" s="44"/>
      <c r="NP50" s="44"/>
      <c r="NQ50" s="44"/>
      <c r="NR50" s="44"/>
      <c r="NS50" s="44"/>
      <c r="NT50" s="44"/>
      <c r="NU50" s="44"/>
      <c r="NV50" s="44"/>
      <c r="NW50" s="44"/>
      <c r="NX50" s="44"/>
      <c r="NY50" s="44"/>
      <c r="NZ50" s="44"/>
      <c r="OA50" s="44"/>
      <c r="OB50" s="44"/>
      <c r="OC50" s="44"/>
      <c r="OD50" s="44"/>
      <c r="OE50" s="44"/>
      <c r="OF50" s="44"/>
      <c r="OG50" s="44"/>
      <c r="OH50" s="44"/>
      <c r="OI50" s="44"/>
      <c r="OJ50" s="44"/>
      <c r="OK50" s="44"/>
      <c r="OL50" s="44"/>
      <c r="OM50" s="44"/>
      <c r="ON50" s="44"/>
      <c r="OO50" s="44"/>
      <c r="OP50" s="44"/>
      <c r="OQ50" s="44"/>
      <c r="OR50" s="44"/>
      <c r="OS50" s="44"/>
      <c r="OT50" s="44"/>
      <c r="OU50" s="44"/>
      <c r="OV50" s="44"/>
      <c r="OW50" s="44"/>
      <c r="OX50" s="44"/>
      <c r="OY50" s="44"/>
      <c r="OZ50" s="44"/>
      <c r="PA50" s="44"/>
      <c r="PB50" s="44"/>
      <c r="PC50" s="44"/>
      <c r="PD50" s="44"/>
      <c r="PE50" s="44"/>
      <c r="PF50" s="44"/>
      <c r="PG50" s="44"/>
      <c r="PH50" s="44"/>
      <c r="PI50" s="44"/>
      <c r="PJ50" s="44"/>
      <c r="PK50" s="44"/>
      <c r="PL50" s="44"/>
      <c r="PM50" s="44"/>
      <c r="PN50" s="44"/>
      <c r="PO50" s="44"/>
      <c r="PP50" s="44"/>
      <c r="PQ50" s="44"/>
      <c r="PR50" s="44"/>
      <c r="PS50" s="44"/>
      <c r="PT50" s="44"/>
      <c r="PU50" s="44"/>
      <c r="PV50" s="44"/>
      <c r="PW50" s="44"/>
      <c r="PX50" s="44"/>
      <c r="PY50" s="44"/>
      <c r="PZ50" s="44"/>
      <c r="QA50" s="44"/>
      <c r="QB50" s="44"/>
      <c r="QC50" s="44"/>
      <c r="QD50" s="44"/>
      <c r="QE50" s="44"/>
      <c r="QF50" s="44"/>
      <c r="QG50" s="44"/>
      <c r="QH50" s="44"/>
      <c r="QI50" s="44"/>
      <c r="QJ50" s="44"/>
      <c r="QK50" s="44"/>
      <c r="QL50" s="44"/>
      <c r="QM50" s="44"/>
      <c r="QN50" s="44"/>
      <c r="QO50" s="44"/>
      <c r="QP50" s="44"/>
      <c r="QQ50" s="44"/>
      <c r="QR50" s="44"/>
      <c r="QS50" s="44"/>
      <c r="QT50" s="44"/>
      <c r="QU50" s="44"/>
      <c r="QV50" s="44"/>
      <c r="QW50" s="44"/>
      <c r="QX50" s="44"/>
      <c r="QY50" s="44"/>
      <c r="QZ50" s="44"/>
      <c r="RA50" s="44"/>
      <c r="RB50" s="44"/>
      <c r="RC50" s="44"/>
      <c r="RD50" s="44"/>
      <c r="RE50" s="44"/>
      <c r="RF50" s="44"/>
      <c r="RG50" s="44"/>
      <c r="RH50" s="44"/>
      <c r="RI50" s="44"/>
      <c r="RJ50" s="44"/>
      <c r="RK50" s="44"/>
      <c r="RL50" s="44"/>
      <c r="RM50" s="44"/>
      <c r="RN50" s="44"/>
      <c r="RO50" s="44"/>
      <c r="RP50" s="44"/>
      <c r="RQ50" s="44"/>
      <c r="RR50" s="44"/>
      <c r="RS50" s="44"/>
      <c r="RT50" s="44"/>
      <c r="RU50" s="44"/>
      <c r="RV50" s="44"/>
      <c r="RW50" s="44"/>
      <c r="RX50" s="44"/>
      <c r="RY50" s="44"/>
      <c r="RZ50" s="44"/>
      <c r="SA50" s="44"/>
      <c r="SB50" s="44"/>
      <c r="SC50" s="44"/>
      <c r="SD50" s="44"/>
      <c r="SE50" s="44"/>
      <c r="SF50" s="44"/>
      <c r="SG50" s="44"/>
      <c r="SH50" s="44"/>
      <c r="SI50" s="44"/>
      <c r="SJ50" s="44"/>
      <c r="SK50" s="44"/>
      <c r="SL50" s="44"/>
      <c r="SM50" s="44"/>
      <c r="SN50" s="44"/>
      <c r="SO50" s="44"/>
      <c r="SP50" s="44"/>
      <c r="SQ50" s="44"/>
      <c r="SR50" s="44"/>
      <c r="SS50" s="44"/>
      <c r="ST50" s="44"/>
      <c r="SU50" s="44"/>
      <c r="SV50" s="44"/>
      <c r="SW50" s="44"/>
      <c r="SX50" s="44"/>
      <c r="SY50" s="44"/>
      <c r="SZ50" s="44"/>
      <c r="TA50" s="44"/>
      <c r="TB50" s="44"/>
      <c r="TC50" s="44"/>
      <c r="TD50" s="44"/>
      <c r="TE50" s="44"/>
      <c r="TF50" s="44"/>
      <c r="TG50" s="44"/>
      <c r="TH50" s="44"/>
      <c r="TI50" s="44"/>
      <c r="TJ50" s="44"/>
      <c r="TK50" s="44"/>
      <c r="TL50" s="44"/>
      <c r="TM50" s="44"/>
      <c r="TN50" s="44"/>
      <c r="TO50" s="44"/>
      <c r="TP50" s="44"/>
      <c r="TQ50" s="44"/>
      <c r="TR50" s="44"/>
      <c r="TS50" s="44"/>
      <c r="TT50" s="44"/>
      <c r="TU50" s="44"/>
      <c r="TV50" s="44"/>
      <c r="TW50" s="44"/>
      <c r="TX50" s="44"/>
      <c r="TY50" s="44"/>
    </row>
    <row r="51" spans="1:545" s="14" customFormat="1" ht="12.75" x14ac:dyDescent="0.2">
      <c r="A51" s="15"/>
      <c r="B51" s="15"/>
      <c r="C51" s="16" t="s">
        <v>90</v>
      </c>
      <c r="D51" s="64">
        <f>D52</f>
        <v>23158428</v>
      </c>
      <c r="E51" s="65">
        <f t="shared" ref="E51:M51" si="15">E52</f>
        <v>30507736</v>
      </c>
      <c r="F51" s="19">
        <f t="shared" si="15"/>
        <v>92816879</v>
      </c>
      <c r="G51" s="20">
        <f t="shared" si="15"/>
        <v>57037898</v>
      </c>
      <c r="H51" s="20">
        <f t="shared" si="15"/>
        <v>97396880</v>
      </c>
      <c r="I51" s="65">
        <f t="shared" si="15"/>
        <v>45522609</v>
      </c>
      <c r="J51" s="19">
        <f t="shared" si="15"/>
        <v>28889907</v>
      </c>
      <c r="K51" s="20">
        <f t="shared" si="15"/>
        <v>32733038</v>
      </c>
      <c r="L51" s="19">
        <f t="shared" si="15"/>
        <v>43061193</v>
      </c>
      <c r="M51" s="20">
        <f t="shared" si="15"/>
        <v>451124568</v>
      </c>
      <c r="N51" s="24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</row>
    <row r="52" spans="1:545" s="26" customFormat="1" x14ac:dyDescent="0.2">
      <c r="A52" s="27"/>
      <c r="B52" s="27"/>
      <c r="C52" s="28" t="s">
        <v>91</v>
      </c>
      <c r="D52" s="29">
        <f t="shared" ref="D52:K52" si="16">D53+D61</f>
        <v>23158428</v>
      </c>
      <c r="E52" s="30">
        <f t="shared" si="16"/>
        <v>30507736</v>
      </c>
      <c r="F52" s="31">
        <f t="shared" si="16"/>
        <v>92816879</v>
      </c>
      <c r="G52" s="32">
        <f t="shared" si="16"/>
        <v>57037898</v>
      </c>
      <c r="H52" s="32">
        <f t="shared" si="16"/>
        <v>97396880</v>
      </c>
      <c r="I52" s="30">
        <f t="shared" si="16"/>
        <v>45522609</v>
      </c>
      <c r="J52" s="31">
        <f t="shared" si="16"/>
        <v>28889907</v>
      </c>
      <c r="K52" s="32">
        <f t="shared" si="16"/>
        <v>32733038</v>
      </c>
      <c r="L52" s="31">
        <f>L53+L61+L58</f>
        <v>43061193</v>
      </c>
      <c r="M52" s="32">
        <f>M53+M61+M58</f>
        <v>451124568</v>
      </c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</row>
    <row r="53" spans="1:545" s="52" customFormat="1" x14ac:dyDescent="0.2">
      <c r="A53" s="70"/>
      <c r="B53" s="70"/>
      <c r="C53" s="71" t="s">
        <v>92</v>
      </c>
      <c r="D53" s="72">
        <f t="shared" ref="D53:H53" si="17">SUM(D54:D57)</f>
        <v>23065039</v>
      </c>
      <c r="E53" s="50">
        <f t="shared" si="17"/>
        <v>30390830</v>
      </c>
      <c r="F53" s="42">
        <f t="shared" si="17"/>
        <v>92694390</v>
      </c>
      <c r="G53" s="51">
        <f t="shared" si="17"/>
        <v>56956757</v>
      </c>
      <c r="H53" s="51">
        <f t="shared" si="17"/>
        <v>97273082</v>
      </c>
      <c r="I53" s="50">
        <f>SUM(I54:I57)</f>
        <v>45421452</v>
      </c>
      <c r="J53" s="42">
        <f>SUM(J54:J57)</f>
        <v>28812836</v>
      </c>
      <c r="K53" s="51">
        <f>SUM(K54:K57)</f>
        <v>32642046</v>
      </c>
      <c r="L53" s="42">
        <f>SUM(L54:L57)</f>
        <v>40170176</v>
      </c>
      <c r="M53" s="51">
        <f t="shared" si="2"/>
        <v>447426608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  <c r="NN53" s="35"/>
      <c r="NO53" s="35"/>
      <c r="NP53" s="35"/>
      <c r="NQ53" s="35"/>
      <c r="NR53" s="35"/>
      <c r="NS53" s="35"/>
      <c r="NT53" s="35"/>
      <c r="NU53" s="35"/>
      <c r="NV53" s="35"/>
      <c r="NW53" s="35"/>
      <c r="NX53" s="35"/>
      <c r="NY53" s="35"/>
      <c r="NZ53" s="35"/>
      <c r="OA53" s="35"/>
      <c r="OB53" s="35"/>
      <c r="OC53" s="35"/>
      <c r="OD53" s="35"/>
      <c r="OE53" s="35"/>
      <c r="OF53" s="35"/>
      <c r="OG53" s="35"/>
      <c r="OH53" s="35"/>
      <c r="OI53" s="35"/>
      <c r="OJ53" s="35"/>
      <c r="OK53" s="35"/>
      <c r="OL53" s="35"/>
      <c r="OM53" s="35"/>
      <c r="ON53" s="35"/>
      <c r="OO53" s="35"/>
      <c r="OP53" s="35"/>
      <c r="OQ53" s="35"/>
      <c r="OR53" s="35"/>
      <c r="OS53" s="35"/>
      <c r="OT53" s="35"/>
      <c r="OU53" s="35"/>
      <c r="OV53" s="35"/>
      <c r="OW53" s="35"/>
      <c r="OX53" s="35"/>
      <c r="OY53" s="35"/>
      <c r="OZ53" s="35"/>
      <c r="PA53" s="35"/>
      <c r="PB53" s="35"/>
      <c r="PC53" s="35"/>
      <c r="PD53" s="35"/>
      <c r="PE53" s="35"/>
      <c r="PF53" s="35"/>
      <c r="PG53" s="35"/>
      <c r="PH53" s="35"/>
      <c r="PI53" s="35"/>
      <c r="PJ53" s="35"/>
      <c r="PK53" s="35"/>
      <c r="PL53" s="35"/>
      <c r="PM53" s="35"/>
      <c r="PN53" s="35"/>
      <c r="PO53" s="35"/>
      <c r="PP53" s="35"/>
      <c r="PQ53" s="35"/>
      <c r="PR53" s="35"/>
      <c r="PS53" s="35"/>
      <c r="PT53" s="35"/>
      <c r="PU53" s="35"/>
      <c r="PV53" s="35"/>
      <c r="PW53" s="35"/>
      <c r="PX53" s="35"/>
      <c r="PY53" s="35"/>
      <c r="PZ53" s="35"/>
      <c r="QA53" s="35"/>
      <c r="QB53" s="35"/>
      <c r="QC53" s="35"/>
      <c r="QD53" s="35"/>
      <c r="QE53" s="35"/>
      <c r="QF53" s="35"/>
      <c r="QG53" s="35"/>
      <c r="QH53" s="35"/>
      <c r="QI53" s="35"/>
      <c r="QJ53" s="35"/>
      <c r="QK53" s="35"/>
      <c r="QL53" s="35"/>
      <c r="QM53" s="35"/>
      <c r="QN53" s="35"/>
      <c r="QO53" s="35"/>
      <c r="QP53" s="35"/>
      <c r="QQ53" s="35"/>
      <c r="QR53" s="35"/>
      <c r="QS53" s="35"/>
      <c r="QT53" s="35"/>
      <c r="QU53" s="35"/>
      <c r="QV53" s="35"/>
      <c r="QW53" s="35"/>
      <c r="QX53" s="35"/>
      <c r="QY53" s="35"/>
      <c r="QZ53" s="35"/>
      <c r="RA53" s="35"/>
      <c r="RB53" s="35"/>
      <c r="RC53" s="35"/>
      <c r="RD53" s="35"/>
      <c r="RE53" s="35"/>
      <c r="RF53" s="35"/>
      <c r="RG53" s="35"/>
      <c r="RH53" s="35"/>
      <c r="RI53" s="35"/>
      <c r="RJ53" s="35"/>
      <c r="RK53" s="35"/>
      <c r="RL53" s="35"/>
      <c r="RM53" s="35"/>
      <c r="RN53" s="35"/>
      <c r="RO53" s="35"/>
      <c r="RP53" s="35"/>
      <c r="RQ53" s="35"/>
      <c r="RR53" s="35"/>
      <c r="RS53" s="35"/>
      <c r="RT53" s="35"/>
      <c r="RU53" s="35"/>
      <c r="RV53" s="35"/>
      <c r="RW53" s="35"/>
      <c r="RX53" s="35"/>
      <c r="RY53" s="35"/>
      <c r="RZ53" s="35"/>
      <c r="SA53" s="35"/>
      <c r="SB53" s="35"/>
      <c r="SC53" s="35"/>
      <c r="SD53" s="35"/>
      <c r="SE53" s="35"/>
      <c r="SF53" s="35"/>
      <c r="SG53" s="35"/>
      <c r="SH53" s="35"/>
      <c r="SI53" s="35"/>
      <c r="SJ53" s="35"/>
      <c r="SK53" s="35"/>
      <c r="SL53" s="35"/>
      <c r="SM53" s="35"/>
      <c r="SN53" s="35"/>
      <c r="SO53" s="35"/>
      <c r="SP53" s="35"/>
      <c r="SQ53" s="35"/>
      <c r="SR53" s="35"/>
      <c r="SS53" s="35"/>
      <c r="ST53" s="35"/>
      <c r="SU53" s="35"/>
      <c r="SV53" s="35"/>
      <c r="SW53" s="35"/>
      <c r="SX53" s="35"/>
      <c r="SY53" s="35"/>
      <c r="SZ53" s="35"/>
      <c r="TA53" s="35"/>
      <c r="TB53" s="35"/>
      <c r="TC53" s="35"/>
      <c r="TD53" s="35"/>
      <c r="TE53" s="35"/>
      <c r="TF53" s="35"/>
      <c r="TG53" s="35"/>
      <c r="TH53" s="35"/>
      <c r="TI53" s="35"/>
      <c r="TJ53" s="35"/>
      <c r="TK53" s="35"/>
      <c r="TL53" s="35"/>
      <c r="TM53" s="35"/>
      <c r="TN53" s="35"/>
      <c r="TO53" s="35"/>
      <c r="TP53" s="35"/>
      <c r="TQ53" s="35"/>
      <c r="TR53" s="35"/>
      <c r="TS53" s="35"/>
      <c r="TT53" s="35"/>
      <c r="TU53" s="35"/>
      <c r="TV53" s="35"/>
      <c r="TW53" s="35"/>
      <c r="TX53" s="35"/>
      <c r="TY53" s="35"/>
    </row>
    <row r="54" spans="1:545" s="44" customFormat="1" x14ac:dyDescent="0.2">
      <c r="A54" s="38" t="s">
        <v>15</v>
      </c>
      <c r="B54" s="38" t="s">
        <v>93</v>
      </c>
      <c r="C54" s="39" t="s">
        <v>94</v>
      </c>
      <c r="D54" s="49">
        <v>4097402</v>
      </c>
      <c r="E54" s="50">
        <v>9634497</v>
      </c>
      <c r="F54" s="42">
        <v>45422480</v>
      </c>
      <c r="G54" s="51">
        <v>33959924</v>
      </c>
      <c r="H54" s="51">
        <v>5324602</v>
      </c>
      <c r="I54" s="50">
        <v>4228869</v>
      </c>
      <c r="J54" s="42">
        <v>3938517</v>
      </c>
      <c r="K54" s="51">
        <v>4060736</v>
      </c>
      <c r="L54" s="42">
        <v>15322449</v>
      </c>
      <c r="M54" s="51">
        <f t="shared" si="2"/>
        <v>125989476</v>
      </c>
    </row>
    <row r="55" spans="1:545" s="44" customFormat="1" x14ac:dyDescent="0.2">
      <c r="A55" s="38" t="s">
        <v>15</v>
      </c>
      <c r="B55" s="38" t="s">
        <v>93</v>
      </c>
      <c r="C55" s="39" t="s">
        <v>95</v>
      </c>
      <c r="D55" s="49">
        <v>381595</v>
      </c>
      <c r="E55" s="50">
        <v>369269</v>
      </c>
      <c r="F55" s="42">
        <v>299467</v>
      </c>
      <c r="G55" s="51">
        <v>521426</v>
      </c>
      <c r="H55" s="51">
        <v>341191</v>
      </c>
      <c r="I55" s="50">
        <v>279727</v>
      </c>
      <c r="J55" s="42">
        <v>316988</v>
      </c>
      <c r="K55" s="51">
        <v>322876</v>
      </c>
      <c r="L55" s="42">
        <v>304409</v>
      </c>
      <c r="M55" s="51">
        <f t="shared" si="2"/>
        <v>3136948</v>
      </c>
    </row>
    <row r="56" spans="1:545" s="44" customFormat="1" x14ac:dyDescent="0.2">
      <c r="A56" s="38" t="s">
        <v>15</v>
      </c>
      <c r="B56" s="38" t="s">
        <v>93</v>
      </c>
      <c r="C56" s="39" t="s">
        <v>96</v>
      </c>
      <c r="D56" s="49">
        <v>973811</v>
      </c>
      <c r="E56" s="50">
        <v>2475126</v>
      </c>
      <c r="F56" s="42">
        <v>1349900</v>
      </c>
      <c r="G56" s="51">
        <v>1875134</v>
      </c>
      <c r="H56" s="51">
        <v>5271885</v>
      </c>
      <c r="I56" s="50">
        <v>3312497</v>
      </c>
      <c r="J56" s="42">
        <v>1779417</v>
      </c>
      <c r="K56" s="51">
        <v>3120755</v>
      </c>
      <c r="L56" s="42">
        <v>4607509</v>
      </c>
      <c r="M56" s="51">
        <f t="shared" si="2"/>
        <v>24766034</v>
      </c>
    </row>
    <row r="57" spans="1:545" s="37" customFormat="1" x14ac:dyDescent="0.2">
      <c r="A57" s="38" t="s">
        <v>97</v>
      </c>
      <c r="B57" s="38" t="s">
        <v>98</v>
      </c>
      <c r="C57" s="39" t="s">
        <v>99</v>
      </c>
      <c r="D57" s="49">
        <v>17612231</v>
      </c>
      <c r="E57" s="50">
        <v>17911938</v>
      </c>
      <c r="F57" s="42">
        <v>45622543</v>
      </c>
      <c r="G57" s="51">
        <v>20600273</v>
      </c>
      <c r="H57" s="51">
        <v>86335404</v>
      </c>
      <c r="I57" s="50">
        <v>37600359</v>
      </c>
      <c r="J57" s="42">
        <f>19621618+3156296</f>
        <v>22777914</v>
      </c>
      <c r="K57" s="51">
        <v>25137679</v>
      </c>
      <c r="L57" s="42">
        <v>19935809</v>
      </c>
      <c r="M57" s="51">
        <f t="shared" si="2"/>
        <v>293534150</v>
      </c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  <c r="HP57" s="44"/>
      <c r="HQ57" s="44"/>
      <c r="HR57" s="44"/>
      <c r="HS57" s="44"/>
      <c r="HT57" s="44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  <c r="NO57" s="44"/>
      <c r="NP57" s="44"/>
      <c r="NQ57" s="44"/>
      <c r="NR57" s="44"/>
      <c r="NS57" s="44"/>
      <c r="NT57" s="44"/>
      <c r="NU57" s="44"/>
      <c r="NV57" s="44"/>
      <c r="NW57" s="44"/>
      <c r="NX57" s="44"/>
      <c r="NY57" s="44"/>
      <c r="NZ57" s="44"/>
      <c r="OA57" s="44"/>
      <c r="OB57" s="44"/>
      <c r="OC57" s="44"/>
      <c r="OD57" s="44"/>
      <c r="OE57" s="44"/>
      <c r="OF57" s="44"/>
      <c r="OG57" s="44"/>
      <c r="OH57" s="44"/>
      <c r="OI57" s="44"/>
      <c r="OJ57" s="44"/>
      <c r="OK57" s="44"/>
      <c r="OL57" s="44"/>
      <c r="OM57" s="44"/>
      <c r="ON57" s="44"/>
      <c r="OO57" s="44"/>
      <c r="OP57" s="44"/>
      <c r="OQ57" s="44"/>
      <c r="OR57" s="44"/>
      <c r="OS57" s="44"/>
      <c r="OT57" s="44"/>
      <c r="OU57" s="44"/>
      <c r="OV57" s="44"/>
      <c r="OW57" s="44"/>
      <c r="OX57" s="44"/>
      <c r="OY57" s="44"/>
      <c r="OZ57" s="44"/>
      <c r="PA57" s="44"/>
      <c r="PB57" s="44"/>
      <c r="PC57" s="44"/>
      <c r="PD57" s="44"/>
      <c r="PE57" s="44"/>
      <c r="PF57" s="44"/>
      <c r="PG57" s="44"/>
      <c r="PH57" s="44"/>
      <c r="PI57" s="44"/>
      <c r="PJ57" s="44"/>
      <c r="PK57" s="44"/>
      <c r="PL57" s="44"/>
      <c r="PM57" s="44"/>
      <c r="PN57" s="44"/>
      <c r="PO57" s="44"/>
      <c r="PP57" s="44"/>
      <c r="PQ57" s="44"/>
      <c r="PR57" s="44"/>
      <c r="PS57" s="44"/>
      <c r="PT57" s="44"/>
      <c r="PU57" s="44"/>
      <c r="PV57" s="44"/>
      <c r="PW57" s="44"/>
      <c r="PX57" s="44"/>
      <c r="PY57" s="44"/>
      <c r="PZ57" s="44"/>
      <c r="QA57" s="44"/>
      <c r="QB57" s="44"/>
      <c r="QC57" s="44"/>
      <c r="QD57" s="44"/>
      <c r="QE57" s="44"/>
      <c r="QF57" s="44"/>
      <c r="QG57" s="44"/>
      <c r="QH57" s="44"/>
      <c r="QI57" s="44"/>
      <c r="QJ57" s="44"/>
      <c r="QK57" s="44"/>
      <c r="QL57" s="44"/>
      <c r="QM57" s="44"/>
      <c r="QN57" s="44"/>
      <c r="QO57" s="44"/>
      <c r="QP57" s="44"/>
      <c r="QQ57" s="44"/>
      <c r="QR57" s="44"/>
      <c r="QS57" s="44"/>
      <c r="QT57" s="44"/>
      <c r="QU57" s="44"/>
      <c r="QV57" s="44"/>
      <c r="QW57" s="44"/>
      <c r="QX57" s="44"/>
      <c r="QY57" s="44"/>
      <c r="QZ57" s="44"/>
      <c r="RA57" s="44"/>
      <c r="RB57" s="44"/>
      <c r="RC57" s="44"/>
      <c r="RD57" s="44"/>
      <c r="RE57" s="44"/>
      <c r="RF57" s="44"/>
      <c r="RG57" s="44"/>
      <c r="RH57" s="44"/>
      <c r="RI57" s="44"/>
      <c r="RJ57" s="44"/>
      <c r="RK57" s="44"/>
      <c r="RL57" s="44"/>
      <c r="RM57" s="44"/>
      <c r="RN57" s="44"/>
      <c r="RO57" s="44"/>
      <c r="RP57" s="44"/>
      <c r="RQ57" s="44"/>
      <c r="RR57" s="44"/>
      <c r="RS57" s="44"/>
      <c r="RT57" s="44"/>
      <c r="RU57" s="44"/>
      <c r="RV57" s="44"/>
      <c r="RW57" s="44"/>
      <c r="RX57" s="44"/>
      <c r="RY57" s="44"/>
      <c r="RZ57" s="44"/>
      <c r="SA57" s="44"/>
      <c r="SB57" s="44"/>
      <c r="SC57" s="44"/>
      <c r="SD57" s="44"/>
      <c r="SE57" s="44"/>
      <c r="SF57" s="44"/>
      <c r="SG57" s="44"/>
      <c r="SH57" s="44"/>
      <c r="SI57" s="44"/>
      <c r="SJ57" s="44"/>
      <c r="SK57" s="44"/>
      <c r="SL57" s="44"/>
      <c r="SM57" s="44"/>
      <c r="SN57" s="44"/>
      <c r="SO57" s="44"/>
      <c r="SP57" s="44"/>
      <c r="SQ57" s="44"/>
      <c r="SR57" s="44"/>
      <c r="SS57" s="44"/>
      <c r="ST57" s="44"/>
      <c r="SU57" s="44"/>
      <c r="SV57" s="44"/>
      <c r="SW57" s="44"/>
      <c r="SX57" s="44"/>
      <c r="SY57" s="44"/>
      <c r="SZ57" s="44"/>
      <c r="TA57" s="44"/>
      <c r="TB57" s="44"/>
      <c r="TC57" s="44"/>
      <c r="TD57" s="44"/>
      <c r="TE57" s="44"/>
      <c r="TF57" s="44"/>
      <c r="TG57" s="44"/>
      <c r="TH57" s="44"/>
      <c r="TI57" s="44"/>
      <c r="TJ57" s="44"/>
      <c r="TK57" s="44"/>
      <c r="TL57" s="44"/>
      <c r="TM57" s="44"/>
      <c r="TN57" s="44"/>
      <c r="TO57" s="44"/>
      <c r="TP57" s="44"/>
      <c r="TQ57" s="44"/>
      <c r="TR57" s="44"/>
      <c r="TS57" s="44"/>
      <c r="TT57" s="44"/>
      <c r="TU57" s="44"/>
      <c r="TV57" s="44"/>
      <c r="TW57" s="44"/>
      <c r="TX57" s="44"/>
      <c r="TY57" s="44"/>
    </row>
    <row r="58" spans="1:545" s="52" customFormat="1" x14ac:dyDescent="0.2">
      <c r="A58" s="53"/>
      <c r="B58" s="53"/>
      <c r="C58" s="73" t="s">
        <v>100</v>
      </c>
      <c r="D58" s="74">
        <v>0</v>
      </c>
      <c r="E58" s="75">
        <v>0</v>
      </c>
      <c r="F58" s="76">
        <v>0</v>
      </c>
      <c r="G58" s="77">
        <v>0</v>
      </c>
      <c r="H58" s="77">
        <v>0</v>
      </c>
      <c r="I58" s="75">
        <v>0</v>
      </c>
      <c r="J58" s="76">
        <v>0</v>
      </c>
      <c r="K58" s="77">
        <v>0</v>
      </c>
      <c r="L58" s="76">
        <f>SUM(L59:L60)</f>
        <v>2802960</v>
      </c>
      <c r="M58" s="77">
        <f>SUM(M59:M60)</f>
        <v>2802960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  <c r="NN58" s="35"/>
      <c r="NO58" s="35"/>
      <c r="NP58" s="35"/>
      <c r="NQ58" s="35"/>
      <c r="NR58" s="35"/>
      <c r="NS58" s="35"/>
      <c r="NT58" s="35"/>
      <c r="NU58" s="35"/>
      <c r="NV58" s="35"/>
      <c r="NW58" s="35"/>
      <c r="NX58" s="35"/>
      <c r="NY58" s="35"/>
      <c r="NZ58" s="35"/>
      <c r="OA58" s="35"/>
      <c r="OB58" s="35"/>
      <c r="OC58" s="35"/>
      <c r="OD58" s="35"/>
      <c r="OE58" s="35"/>
      <c r="OF58" s="35"/>
      <c r="OG58" s="35"/>
      <c r="OH58" s="35"/>
      <c r="OI58" s="35"/>
      <c r="OJ58" s="35"/>
      <c r="OK58" s="35"/>
      <c r="OL58" s="35"/>
      <c r="OM58" s="35"/>
      <c r="ON58" s="35"/>
      <c r="OO58" s="35"/>
      <c r="OP58" s="35"/>
      <c r="OQ58" s="35"/>
      <c r="OR58" s="35"/>
      <c r="OS58" s="35"/>
      <c r="OT58" s="35"/>
      <c r="OU58" s="35"/>
      <c r="OV58" s="35"/>
      <c r="OW58" s="35"/>
      <c r="OX58" s="35"/>
      <c r="OY58" s="35"/>
      <c r="OZ58" s="35"/>
      <c r="PA58" s="35"/>
      <c r="PB58" s="35"/>
      <c r="PC58" s="35"/>
      <c r="PD58" s="35"/>
      <c r="PE58" s="35"/>
      <c r="PF58" s="35"/>
      <c r="PG58" s="35"/>
      <c r="PH58" s="35"/>
      <c r="PI58" s="35"/>
      <c r="PJ58" s="35"/>
      <c r="PK58" s="35"/>
      <c r="PL58" s="35"/>
      <c r="PM58" s="35"/>
      <c r="PN58" s="35"/>
      <c r="PO58" s="35"/>
      <c r="PP58" s="35"/>
      <c r="PQ58" s="35"/>
      <c r="PR58" s="35"/>
      <c r="PS58" s="35"/>
      <c r="PT58" s="35"/>
      <c r="PU58" s="35"/>
      <c r="PV58" s="35"/>
      <c r="PW58" s="35"/>
      <c r="PX58" s="35"/>
      <c r="PY58" s="35"/>
      <c r="PZ58" s="35"/>
      <c r="QA58" s="35"/>
      <c r="QB58" s="35"/>
      <c r="QC58" s="35"/>
      <c r="QD58" s="35"/>
      <c r="QE58" s="35"/>
      <c r="QF58" s="35"/>
      <c r="QG58" s="35"/>
      <c r="QH58" s="35"/>
      <c r="QI58" s="35"/>
      <c r="QJ58" s="35"/>
      <c r="QK58" s="35"/>
      <c r="QL58" s="35"/>
      <c r="QM58" s="35"/>
      <c r="QN58" s="35"/>
      <c r="QO58" s="35"/>
      <c r="QP58" s="35"/>
      <c r="QQ58" s="35"/>
      <c r="QR58" s="35"/>
      <c r="QS58" s="35"/>
      <c r="QT58" s="35"/>
      <c r="QU58" s="35"/>
      <c r="QV58" s="35"/>
      <c r="QW58" s="35"/>
      <c r="QX58" s="35"/>
      <c r="QY58" s="35"/>
      <c r="QZ58" s="35"/>
      <c r="RA58" s="35"/>
      <c r="RB58" s="35"/>
      <c r="RC58" s="35"/>
      <c r="RD58" s="35"/>
      <c r="RE58" s="35"/>
      <c r="RF58" s="35"/>
      <c r="RG58" s="35"/>
      <c r="RH58" s="35"/>
      <c r="RI58" s="35"/>
      <c r="RJ58" s="35"/>
      <c r="RK58" s="35"/>
      <c r="RL58" s="35"/>
      <c r="RM58" s="35"/>
      <c r="RN58" s="35"/>
      <c r="RO58" s="35"/>
      <c r="RP58" s="35"/>
      <c r="RQ58" s="35"/>
      <c r="RR58" s="35"/>
      <c r="RS58" s="35"/>
      <c r="RT58" s="35"/>
      <c r="RU58" s="35"/>
      <c r="RV58" s="35"/>
      <c r="RW58" s="35"/>
      <c r="RX58" s="35"/>
      <c r="RY58" s="35"/>
      <c r="RZ58" s="35"/>
      <c r="SA58" s="35"/>
      <c r="SB58" s="35"/>
      <c r="SC58" s="35"/>
      <c r="SD58" s="35"/>
      <c r="SE58" s="35"/>
      <c r="SF58" s="35"/>
      <c r="SG58" s="35"/>
      <c r="SH58" s="35"/>
      <c r="SI58" s="35"/>
      <c r="SJ58" s="35"/>
      <c r="SK58" s="35"/>
      <c r="SL58" s="35"/>
      <c r="SM58" s="35"/>
      <c r="SN58" s="35"/>
      <c r="SO58" s="35"/>
      <c r="SP58" s="35"/>
      <c r="SQ58" s="35"/>
      <c r="SR58" s="35"/>
      <c r="SS58" s="35"/>
      <c r="ST58" s="35"/>
      <c r="SU58" s="35"/>
      <c r="SV58" s="35"/>
      <c r="SW58" s="35"/>
      <c r="SX58" s="35"/>
      <c r="SY58" s="35"/>
      <c r="SZ58" s="35"/>
      <c r="TA58" s="35"/>
      <c r="TB58" s="35"/>
      <c r="TC58" s="35"/>
      <c r="TD58" s="35"/>
      <c r="TE58" s="35"/>
      <c r="TF58" s="35"/>
      <c r="TG58" s="35"/>
      <c r="TH58" s="35"/>
      <c r="TI58" s="35"/>
      <c r="TJ58" s="35"/>
      <c r="TK58" s="35"/>
      <c r="TL58" s="35"/>
      <c r="TM58" s="35"/>
      <c r="TN58" s="35"/>
      <c r="TO58" s="35"/>
      <c r="TP58" s="35"/>
      <c r="TQ58" s="35"/>
      <c r="TR58" s="35"/>
      <c r="TS58" s="35"/>
      <c r="TT58" s="35"/>
      <c r="TU58" s="35"/>
      <c r="TV58" s="35"/>
      <c r="TW58" s="35"/>
      <c r="TX58" s="35"/>
      <c r="TY58" s="35"/>
    </row>
    <row r="59" spans="1:545" s="52" customFormat="1" x14ac:dyDescent="0.2">
      <c r="A59" s="53" t="s">
        <v>97</v>
      </c>
      <c r="B59" s="53" t="s">
        <v>101</v>
      </c>
      <c r="C59" s="39" t="s">
        <v>102</v>
      </c>
      <c r="D59" s="66">
        <v>0</v>
      </c>
      <c r="E59" s="67">
        <v>0</v>
      </c>
      <c r="F59" s="68">
        <v>0</v>
      </c>
      <c r="G59" s="69">
        <v>0</v>
      </c>
      <c r="H59" s="69">
        <v>0</v>
      </c>
      <c r="I59" s="67">
        <v>0</v>
      </c>
      <c r="J59" s="68">
        <v>0</v>
      </c>
      <c r="K59" s="69">
        <v>0</v>
      </c>
      <c r="L59" s="68">
        <v>2802960</v>
      </c>
      <c r="M59" s="69">
        <f t="shared" si="2"/>
        <v>2802960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  <c r="NN59" s="35"/>
      <c r="NO59" s="35"/>
      <c r="NP59" s="35"/>
      <c r="NQ59" s="35"/>
      <c r="NR59" s="35"/>
      <c r="NS59" s="35"/>
      <c r="NT59" s="35"/>
      <c r="NU59" s="35"/>
      <c r="NV59" s="35"/>
      <c r="NW59" s="35"/>
      <c r="NX59" s="35"/>
      <c r="NY59" s="35"/>
      <c r="NZ59" s="35"/>
      <c r="OA59" s="35"/>
      <c r="OB59" s="35"/>
      <c r="OC59" s="35"/>
      <c r="OD59" s="35"/>
      <c r="OE59" s="35"/>
      <c r="OF59" s="35"/>
      <c r="OG59" s="35"/>
      <c r="OH59" s="35"/>
      <c r="OI59" s="35"/>
      <c r="OJ59" s="35"/>
      <c r="OK59" s="35"/>
      <c r="OL59" s="35"/>
      <c r="OM59" s="35"/>
      <c r="ON59" s="35"/>
      <c r="OO59" s="35"/>
      <c r="OP59" s="35"/>
      <c r="OQ59" s="35"/>
      <c r="OR59" s="35"/>
      <c r="OS59" s="35"/>
      <c r="OT59" s="35"/>
      <c r="OU59" s="35"/>
      <c r="OV59" s="35"/>
      <c r="OW59" s="35"/>
      <c r="OX59" s="35"/>
      <c r="OY59" s="35"/>
      <c r="OZ59" s="35"/>
      <c r="PA59" s="35"/>
      <c r="PB59" s="35"/>
      <c r="PC59" s="35"/>
      <c r="PD59" s="35"/>
      <c r="PE59" s="35"/>
      <c r="PF59" s="35"/>
      <c r="PG59" s="35"/>
      <c r="PH59" s="35"/>
      <c r="PI59" s="35"/>
      <c r="PJ59" s="35"/>
      <c r="PK59" s="35"/>
      <c r="PL59" s="35"/>
      <c r="PM59" s="35"/>
      <c r="PN59" s="35"/>
      <c r="PO59" s="35"/>
      <c r="PP59" s="35"/>
      <c r="PQ59" s="35"/>
      <c r="PR59" s="35"/>
      <c r="PS59" s="35"/>
      <c r="PT59" s="35"/>
      <c r="PU59" s="35"/>
      <c r="PV59" s="35"/>
      <c r="PW59" s="35"/>
      <c r="PX59" s="35"/>
      <c r="PY59" s="35"/>
      <c r="PZ59" s="35"/>
      <c r="QA59" s="35"/>
      <c r="QB59" s="35"/>
      <c r="QC59" s="35"/>
      <c r="QD59" s="35"/>
      <c r="QE59" s="35"/>
      <c r="QF59" s="35"/>
      <c r="QG59" s="35"/>
      <c r="QH59" s="35"/>
      <c r="QI59" s="35"/>
      <c r="QJ59" s="35"/>
      <c r="QK59" s="35"/>
      <c r="QL59" s="35"/>
      <c r="QM59" s="35"/>
      <c r="QN59" s="35"/>
      <c r="QO59" s="35"/>
      <c r="QP59" s="35"/>
      <c r="QQ59" s="35"/>
      <c r="QR59" s="35"/>
      <c r="QS59" s="35"/>
      <c r="QT59" s="35"/>
      <c r="QU59" s="35"/>
      <c r="QV59" s="35"/>
      <c r="QW59" s="35"/>
      <c r="QX59" s="35"/>
      <c r="QY59" s="35"/>
      <c r="QZ59" s="35"/>
      <c r="RA59" s="35"/>
      <c r="RB59" s="35"/>
      <c r="RC59" s="35"/>
      <c r="RD59" s="35"/>
      <c r="RE59" s="35"/>
      <c r="RF59" s="35"/>
      <c r="RG59" s="35"/>
      <c r="RH59" s="35"/>
      <c r="RI59" s="35"/>
      <c r="RJ59" s="35"/>
      <c r="RK59" s="35"/>
      <c r="RL59" s="35"/>
      <c r="RM59" s="35"/>
      <c r="RN59" s="35"/>
      <c r="RO59" s="35"/>
      <c r="RP59" s="35"/>
      <c r="RQ59" s="35"/>
      <c r="RR59" s="35"/>
      <c r="RS59" s="35"/>
      <c r="RT59" s="35"/>
      <c r="RU59" s="35"/>
      <c r="RV59" s="35"/>
      <c r="RW59" s="35"/>
      <c r="RX59" s="35"/>
      <c r="RY59" s="35"/>
      <c r="RZ59" s="35"/>
      <c r="SA59" s="35"/>
      <c r="SB59" s="35"/>
      <c r="SC59" s="35"/>
      <c r="SD59" s="35"/>
      <c r="SE59" s="35"/>
      <c r="SF59" s="35"/>
      <c r="SG59" s="35"/>
      <c r="SH59" s="35"/>
      <c r="SI59" s="35"/>
      <c r="SJ59" s="35"/>
      <c r="SK59" s="35"/>
      <c r="SL59" s="35"/>
      <c r="SM59" s="35"/>
      <c r="SN59" s="35"/>
      <c r="SO59" s="35"/>
      <c r="SP59" s="35"/>
      <c r="SQ59" s="35"/>
      <c r="SR59" s="35"/>
      <c r="SS59" s="35"/>
      <c r="ST59" s="35"/>
      <c r="SU59" s="35"/>
      <c r="SV59" s="35"/>
      <c r="SW59" s="35"/>
      <c r="SX59" s="35"/>
      <c r="SY59" s="35"/>
      <c r="SZ59" s="35"/>
      <c r="TA59" s="35"/>
      <c r="TB59" s="35"/>
      <c r="TC59" s="35"/>
      <c r="TD59" s="35"/>
      <c r="TE59" s="35"/>
      <c r="TF59" s="35"/>
      <c r="TG59" s="35"/>
      <c r="TH59" s="35"/>
      <c r="TI59" s="35"/>
      <c r="TJ59" s="35"/>
      <c r="TK59" s="35"/>
      <c r="TL59" s="35"/>
      <c r="TM59" s="35"/>
      <c r="TN59" s="35"/>
      <c r="TO59" s="35"/>
      <c r="TP59" s="35"/>
      <c r="TQ59" s="35"/>
      <c r="TR59" s="35"/>
      <c r="TS59" s="35"/>
      <c r="TT59" s="35"/>
      <c r="TU59" s="35"/>
      <c r="TV59" s="35"/>
      <c r="TW59" s="35"/>
      <c r="TX59" s="35"/>
      <c r="TY59" s="35"/>
    </row>
    <row r="60" spans="1:545" s="37" customFormat="1" x14ac:dyDescent="0.2">
      <c r="A60" s="38" t="s">
        <v>97</v>
      </c>
      <c r="B60" s="38">
        <v>6210003</v>
      </c>
      <c r="C60" s="39" t="s">
        <v>103</v>
      </c>
      <c r="D60" s="66">
        <v>0</v>
      </c>
      <c r="E60" s="67">
        <v>0</v>
      </c>
      <c r="F60" s="68">
        <v>0</v>
      </c>
      <c r="G60" s="69">
        <v>0</v>
      </c>
      <c r="H60" s="69">
        <v>0</v>
      </c>
      <c r="I60" s="67">
        <v>0</v>
      </c>
      <c r="J60" s="68">
        <v>0</v>
      </c>
      <c r="K60" s="69">
        <v>0</v>
      </c>
      <c r="L60" s="68">
        <v>0</v>
      </c>
      <c r="M60" s="69">
        <f t="shared" si="2"/>
        <v>0</v>
      </c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/>
      <c r="KN60" s="44"/>
      <c r="KO60" s="44"/>
      <c r="KP60" s="44"/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/>
      <c r="LB60" s="44"/>
      <c r="LC60" s="44"/>
      <c r="LD60" s="44"/>
      <c r="LE60" s="44"/>
      <c r="LF60" s="44"/>
      <c r="LG60" s="44"/>
      <c r="LH60" s="44"/>
      <c r="LI60" s="44"/>
      <c r="LJ60" s="44"/>
      <c r="LK60" s="44"/>
      <c r="LL60" s="44"/>
      <c r="LM60" s="44"/>
      <c r="LN60" s="44"/>
      <c r="LO60" s="44"/>
      <c r="LP60" s="44"/>
      <c r="LQ60" s="44"/>
      <c r="LR60" s="44"/>
      <c r="LS60" s="44"/>
      <c r="LT60" s="44"/>
      <c r="LU60" s="44"/>
      <c r="LV60" s="44"/>
      <c r="LW60" s="44"/>
      <c r="LX60" s="44"/>
      <c r="LY60" s="44"/>
      <c r="LZ60" s="44"/>
      <c r="MA60" s="44"/>
      <c r="MB60" s="44"/>
      <c r="MC60" s="44"/>
      <c r="MD60" s="44"/>
      <c r="ME60" s="44"/>
      <c r="MF60" s="44"/>
      <c r="MG60" s="44"/>
      <c r="MH60" s="44"/>
      <c r="MI60" s="44"/>
      <c r="MJ60" s="44"/>
      <c r="MK60" s="44"/>
      <c r="ML60" s="44"/>
      <c r="MM60" s="44"/>
      <c r="MN60" s="44"/>
      <c r="MO60" s="44"/>
      <c r="MP60" s="44"/>
      <c r="MQ60" s="44"/>
      <c r="MR60" s="44"/>
      <c r="MS60" s="44"/>
      <c r="MT60" s="44"/>
      <c r="MU60" s="44"/>
      <c r="MV60" s="44"/>
      <c r="MW60" s="44"/>
      <c r="MX60" s="44"/>
      <c r="MY60" s="44"/>
      <c r="MZ60" s="44"/>
      <c r="NA60" s="44"/>
      <c r="NB60" s="44"/>
      <c r="NC60" s="44"/>
      <c r="ND60" s="44"/>
      <c r="NE60" s="44"/>
      <c r="NF60" s="44"/>
      <c r="NG60" s="44"/>
      <c r="NH60" s="44"/>
      <c r="NI60" s="44"/>
      <c r="NJ60" s="44"/>
      <c r="NK60" s="44"/>
      <c r="NL60" s="44"/>
      <c r="NM60" s="44"/>
      <c r="NN60" s="44"/>
      <c r="NO60" s="44"/>
      <c r="NP60" s="44"/>
      <c r="NQ60" s="44"/>
      <c r="NR60" s="44"/>
      <c r="NS60" s="44"/>
      <c r="NT60" s="44"/>
      <c r="NU60" s="44"/>
      <c r="NV60" s="44"/>
      <c r="NW60" s="44"/>
      <c r="NX60" s="44"/>
      <c r="NY60" s="44"/>
      <c r="NZ60" s="44"/>
      <c r="OA60" s="44"/>
      <c r="OB60" s="44"/>
      <c r="OC60" s="44"/>
      <c r="OD60" s="44"/>
      <c r="OE60" s="44"/>
      <c r="OF60" s="44"/>
      <c r="OG60" s="44"/>
      <c r="OH60" s="44"/>
      <c r="OI60" s="44"/>
      <c r="OJ60" s="44"/>
      <c r="OK60" s="44"/>
      <c r="OL60" s="44"/>
      <c r="OM60" s="44"/>
      <c r="ON60" s="44"/>
      <c r="OO60" s="44"/>
      <c r="OP60" s="44"/>
      <c r="OQ60" s="44"/>
      <c r="OR60" s="44"/>
      <c r="OS60" s="44"/>
      <c r="OT60" s="44"/>
      <c r="OU60" s="44"/>
      <c r="OV60" s="44"/>
      <c r="OW60" s="44"/>
      <c r="OX60" s="44"/>
      <c r="OY60" s="44"/>
      <c r="OZ60" s="44"/>
      <c r="PA60" s="44"/>
      <c r="PB60" s="44"/>
      <c r="PC60" s="44"/>
      <c r="PD60" s="44"/>
      <c r="PE60" s="44"/>
      <c r="PF60" s="44"/>
      <c r="PG60" s="44"/>
      <c r="PH60" s="44"/>
      <c r="PI60" s="44"/>
      <c r="PJ60" s="44"/>
      <c r="PK60" s="44"/>
      <c r="PL60" s="44"/>
      <c r="PM60" s="44"/>
      <c r="PN60" s="44"/>
      <c r="PO60" s="44"/>
      <c r="PP60" s="44"/>
      <c r="PQ60" s="44"/>
      <c r="PR60" s="44"/>
      <c r="PS60" s="44"/>
      <c r="PT60" s="44"/>
      <c r="PU60" s="44"/>
      <c r="PV60" s="44"/>
      <c r="PW60" s="44"/>
      <c r="PX60" s="44"/>
      <c r="PY60" s="44"/>
      <c r="PZ60" s="44"/>
      <c r="QA60" s="44"/>
      <c r="QB60" s="44"/>
      <c r="QC60" s="44"/>
      <c r="QD60" s="44"/>
      <c r="QE60" s="44"/>
      <c r="QF60" s="44"/>
      <c r="QG60" s="44"/>
      <c r="QH60" s="44"/>
      <c r="QI60" s="44"/>
      <c r="QJ60" s="44"/>
      <c r="QK60" s="44"/>
      <c r="QL60" s="44"/>
      <c r="QM60" s="44"/>
      <c r="QN60" s="44"/>
      <c r="QO60" s="44"/>
      <c r="QP60" s="44"/>
      <c r="QQ60" s="44"/>
      <c r="QR60" s="44"/>
      <c r="QS60" s="44"/>
      <c r="QT60" s="44"/>
      <c r="QU60" s="44"/>
      <c r="QV60" s="44"/>
      <c r="QW60" s="44"/>
      <c r="QX60" s="44"/>
      <c r="QY60" s="44"/>
      <c r="QZ60" s="44"/>
      <c r="RA60" s="44"/>
      <c r="RB60" s="44"/>
      <c r="RC60" s="44"/>
      <c r="RD60" s="44"/>
      <c r="RE60" s="44"/>
      <c r="RF60" s="44"/>
      <c r="RG60" s="44"/>
      <c r="RH60" s="44"/>
      <c r="RI60" s="44"/>
      <c r="RJ60" s="44"/>
      <c r="RK60" s="44"/>
      <c r="RL60" s="44"/>
      <c r="RM60" s="44"/>
      <c r="RN60" s="44"/>
      <c r="RO60" s="44"/>
      <c r="RP60" s="44"/>
      <c r="RQ60" s="44"/>
      <c r="RR60" s="44"/>
      <c r="RS60" s="44"/>
      <c r="RT60" s="44"/>
      <c r="RU60" s="44"/>
      <c r="RV60" s="44"/>
      <c r="RW60" s="44"/>
      <c r="RX60" s="44"/>
      <c r="RY60" s="44"/>
      <c r="RZ60" s="44"/>
      <c r="SA60" s="44"/>
      <c r="SB60" s="44"/>
      <c r="SC60" s="44"/>
      <c r="SD60" s="44"/>
      <c r="SE60" s="44"/>
      <c r="SF60" s="44"/>
      <c r="SG60" s="44"/>
      <c r="SH60" s="44"/>
      <c r="SI60" s="44"/>
      <c r="SJ60" s="44"/>
      <c r="SK60" s="44"/>
      <c r="SL60" s="44"/>
      <c r="SM60" s="44"/>
      <c r="SN60" s="44"/>
      <c r="SO60" s="44"/>
      <c r="SP60" s="44"/>
      <c r="SQ60" s="44"/>
      <c r="SR60" s="44"/>
      <c r="SS60" s="44"/>
      <c r="ST60" s="44"/>
      <c r="SU60" s="44"/>
      <c r="SV60" s="44"/>
      <c r="SW60" s="44"/>
      <c r="SX60" s="44"/>
      <c r="SY60" s="44"/>
      <c r="SZ60" s="44"/>
      <c r="TA60" s="44"/>
      <c r="TB60" s="44"/>
      <c r="TC60" s="44"/>
      <c r="TD60" s="44"/>
      <c r="TE60" s="44"/>
      <c r="TF60" s="44"/>
      <c r="TG60" s="44"/>
      <c r="TH60" s="44"/>
      <c r="TI60" s="44"/>
      <c r="TJ60" s="44"/>
      <c r="TK60" s="44"/>
      <c r="TL60" s="44"/>
      <c r="TM60" s="44"/>
      <c r="TN60" s="44"/>
      <c r="TO60" s="44"/>
      <c r="TP60" s="44"/>
      <c r="TQ60" s="44"/>
      <c r="TR60" s="44"/>
      <c r="TS60" s="44"/>
      <c r="TT60" s="44"/>
      <c r="TU60" s="44"/>
      <c r="TV60" s="44"/>
      <c r="TW60" s="44"/>
      <c r="TX60" s="44"/>
      <c r="TY60" s="44"/>
    </row>
    <row r="61" spans="1:545" s="35" customFormat="1" x14ac:dyDescent="0.2">
      <c r="A61" s="53"/>
      <c r="B61" s="53"/>
      <c r="C61" s="73" t="s">
        <v>72</v>
      </c>
      <c r="D61" s="29">
        <f>D62+D64+D66</f>
        <v>93389</v>
      </c>
      <c r="E61" s="30">
        <f t="shared" ref="E61:I61" si="18">E62+E64+E66</f>
        <v>116906</v>
      </c>
      <c r="F61" s="31">
        <f t="shared" si="18"/>
        <v>122489</v>
      </c>
      <c r="G61" s="32">
        <f t="shared" si="18"/>
        <v>81141</v>
      </c>
      <c r="H61" s="32">
        <f t="shared" si="18"/>
        <v>123798</v>
      </c>
      <c r="I61" s="30">
        <f t="shared" si="18"/>
        <v>101157</v>
      </c>
      <c r="J61" s="31">
        <f>J62+J64+J66</f>
        <v>77071</v>
      </c>
      <c r="K61" s="32">
        <f>K62+K64+K66</f>
        <v>90992</v>
      </c>
      <c r="L61" s="31">
        <f>L62+L64+L66</f>
        <v>88057</v>
      </c>
      <c r="M61" s="32">
        <f t="shared" si="2"/>
        <v>895000</v>
      </c>
    </row>
    <row r="62" spans="1:545" s="52" customFormat="1" x14ac:dyDescent="0.2">
      <c r="A62" s="53"/>
      <c r="B62" s="53"/>
      <c r="C62" s="78" t="s">
        <v>104</v>
      </c>
      <c r="D62" s="74">
        <f t="shared" ref="D62:F62" si="19">SUM(D63:D63)</f>
        <v>3190</v>
      </c>
      <c r="E62" s="75">
        <f t="shared" si="19"/>
        <v>25051</v>
      </c>
      <c r="F62" s="76">
        <f t="shared" si="19"/>
        <v>3448</v>
      </c>
      <c r="G62" s="77">
        <f t="shared" ref="G62:L62" si="20">SUM(G63)</f>
        <v>22977</v>
      </c>
      <c r="H62" s="77">
        <f t="shared" si="20"/>
        <v>24431</v>
      </c>
      <c r="I62" s="75">
        <f t="shared" si="20"/>
        <v>37872</v>
      </c>
      <c r="J62" s="76">
        <f t="shared" si="20"/>
        <v>35988</v>
      </c>
      <c r="K62" s="77">
        <f t="shared" si="20"/>
        <v>33971</v>
      </c>
      <c r="L62" s="76">
        <f t="shared" si="20"/>
        <v>23852</v>
      </c>
      <c r="M62" s="77">
        <f t="shared" si="2"/>
        <v>210780</v>
      </c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  <c r="KP62" s="35"/>
      <c r="KQ62" s="35"/>
      <c r="KR62" s="35"/>
      <c r="KS62" s="35"/>
      <c r="KT62" s="35"/>
      <c r="KU62" s="35"/>
      <c r="KV62" s="35"/>
      <c r="KW62" s="35"/>
      <c r="KX62" s="35"/>
      <c r="KY62" s="35"/>
      <c r="KZ62" s="35"/>
      <c r="LA62" s="35"/>
      <c r="LB62" s="35"/>
      <c r="LC62" s="35"/>
      <c r="LD62" s="35"/>
      <c r="LE62" s="35"/>
      <c r="LF62" s="35"/>
      <c r="LG62" s="35"/>
      <c r="LH62" s="35"/>
      <c r="LI62" s="35"/>
      <c r="LJ62" s="35"/>
      <c r="LK62" s="35"/>
      <c r="LL62" s="35"/>
      <c r="LM62" s="35"/>
      <c r="LN62" s="35"/>
      <c r="LO62" s="35"/>
      <c r="LP62" s="35"/>
      <c r="LQ62" s="35"/>
      <c r="LR62" s="35"/>
      <c r="LS62" s="35"/>
      <c r="LT62" s="35"/>
      <c r="LU62" s="35"/>
      <c r="LV62" s="35"/>
      <c r="LW62" s="35"/>
      <c r="LX62" s="35"/>
      <c r="LY62" s="35"/>
      <c r="LZ62" s="35"/>
      <c r="MA62" s="35"/>
      <c r="MB62" s="35"/>
      <c r="MC62" s="35"/>
      <c r="MD62" s="35"/>
      <c r="ME62" s="35"/>
      <c r="MF62" s="35"/>
      <c r="MG62" s="35"/>
      <c r="MH62" s="35"/>
      <c r="MI62" s="35"/>
      <c r="MJ62" s="35"/>
      <c r="MK62" s="35"/>
      <c r="ML62" s="35"/>
      <c r="MM62" s="35"/>
      <c r="MN62" s="35"/>
      <c r="MO62" s="35"/>
      <c r="MP62" s="35"/>
      <c r="MQ62" s="35"/>
      <c r="MR62" s="35"/>
      <c r="MS62" s="35"/>
      <c r="MT62" s="35"/>
      <c r="MU62" s="35"/>
      <c r="MV62" s="35"/>
      <c r="MW62" s="35"/>
      <c r="MX62" s="35"/>
      <c r="MY62" s="35"/>
      <c r="MZ62" s="35"/>
      <c r="NA62" s="35"/>
      <c r="NB62" s="35"/>
      <c r="NC62" s="35"/>
      <c r="ND62" s="35"/>
      <c r="NE62" s="35"/>
      <c r="NF62" s="35"/>
      <c r="NG62" s="35"/>
      <c r="NH62" s="35"/>
      <c r="NI62" s="35"/>
      <c r="NJ62" s="35"/>
      <c r="NK62" s="35"/>
      <c r="NL62" s="35"/>
      <c r="NM62" s="35"/>
      <c r="NN62" s="35"/>
      <c r="NO62" s="35"/>
      <c r="NP62" s="35"/>
      <c r="NQ62" s="35"/>
      <c r="NR62" s="35"/>
      <c r="NS62" s="35"/>
      <c r="NT62" s="35"/>
      <c r="NU62" s="35"/>
      <c r="NV62" s="35"/>
      <c r="NW62" s="35"/>
      <c r="NX62" s="35"/>
      <c r="NY62" s="35"/>
      <c r="NZ62" s="35"/>
      <c r="OA62" s="35"/>
      <c r="OB62" s="35"/>
      <c r="OC62" s="35"/>
      <c r="OD62" s="35"/>
      <c r="OE62" s="35"/>
      <c r="OF62" s="35"/>
      <c r="OG62" s="35"/>
      <c r="OH62" s="35"/>
      <c r="OI62" s="35"/>
      <c r="OJ62" s="35"/>
      <c r="OK62" s="35"/>
      <c r="OL62" s="35"/>
      <c r="OM62" s="35"/>
      <c r="ON62" s="35"/>
      <c r="OO62" s="35"/>
      <c r="OP62" s="35"/>
      <c r="OQ62" s="35"/>
      <c r="OR62" s="35"/>
      <c r="OS62" s="35"/>
      <c r="OT62" s="35"/>
      <c r="OU62" s="35"/>
      <c r="OV62" s="35"/>
      <c r="OW62" s="35"/>
      <c r="OX62" s="35"/>
      <c r="OY62" s="35"/>
      <c r="OZ62" s="35"/>
      <c r="PA62" s="35"/>
      <c r="PB62" s="35"/>
      <c r="PC62" s="35"/>
      <c r="PD62" s="35"/>
      <c r="PE62" s="35"/>
      <c r="PF62" s="35"/>
      <c r="PG62" s="35"/>
      <c r="PH62" s="35"/>
      <c r="PI62" s="35"/>
      <c r="PJ62" s="35"/>
      <c r="PK62" s="35"/>
      <c r="PL62" s="35"/>
      <c r="PM62" s="35"/>
      <c r="PN62" s="35"/>
      <c r="PO62" s="35"/>
      <c r="PP62" s="35"/>
      <c r="PQ62" s="35"/>
      <c r="PR62" s="35"/>
      <c r="PS62" s="35"/>
      <c r="PT62" s="35"/>
      <c r="PU62" s="35"/>
      <c r="PV62" s="35"/>
      <c r="PW62" s="35"/>
      <c r="PX62" s="35"/>
      <c r="PY62" s="35"/>
      <c r="PZ62" s="35"/>
      <c r="QA62" s="35"/>
      <c r="QB62" s="35"/>
      <c r="QC62" s="35"/>
      <c r="QD62" s="35"/>
      <c r="QE62" s="35"/>
      <c r="QF62" s="35"/>
      <c r="QG62" s="35"/>
      <c r="QH62" s="35"/>
      <c r="QI62" s="35"/>
      <c r="QJ62" s="35"/>
      <c r="QK62" s="35"/>
      <c r="QL62" s="35"/>
      <c r="QM62" s="35"/>
      <c r="QN62" s="35"/>
      <c r="QO62" s="35"/>
      <c r="QP62" s="35"/>
      <c r="QQ62" s="35"/>
      <c r="QR62" s="35"/>
      <c r="QS62" s="35"/>
      <c r="QT62" s="35"/>
      <c r="QU62" s="35"/>
      <c r="QV62" s="35"/>
      <c r="QW62" s="35"/>
      <c r="QX62" s="35"/>
      <c r="QY62" s="35"/>
      <c r="QZ62" s="35"/>
      <c r="RA62" s="35"/>
      <c r="RB62" s="35"/>
      <c r="RC62" s="35"/>
      <c r="RD62" s="35"/>
      <c r="RE62" s="35"/>
      <c r="RF62" s="35"/>
      <c r="RG62" s="35"/>
      <c r="RH62" s="35"/>
      <c r="RI62" s="35"/>
      <c r="RJ62" s="35"/>
      <c r="RK62" s="35"/>
      <c r="RL62" s="35"/>
      <c r="RM62" s="35"/>
      <c r="RN62" s="35"/>
      <c r="RO62" s="35"/>
      <c r="RP62" s="35"/>
      <c r="RQ62" s="35"/>
      <c r="RR62" s="35"/>
      <c r="RS62" s="35"/>
      <c r="RT62" s="35"/>
      <c r="RU62" s="35"/>
      <c r="RV62" s="35"/>
      <c r="RW62" s="35"/>
      <c r="RX62" s="35"/>
      <c r="RY62" s="35"/>
      <c r="RZ62" s="35"/>
      <c r="SA62" s="35"/>
      <c r="SB62" s="35"/>
      <c r="SC62" s="35"/>
      <c r="SD62" s="35"/>
      <c r="SE62" s="35"/>
      <c r="SF62" s="35"/>
      <c r="SG62" s="35"/>
      <c r="SH62" s="35"/>
      <c r="SI62" s="35"/>
      <c r="SJ62" s="35"/>
      <c r="SK62" s="35"/>
      <c r="SL62" s="35"/>
      <c r="SM62" s="35"/>
      <c r="SN62" s="35"/>
      <c r="SO62" s="35"/>
      <c r="SP62" s="35"/>
      <c r="SQ62" s="35"/>
      <c r="SR62" s="35"/>
      <c r="SS62" s="35"/>
      <c r="ST62" s="35"/>
      <c r="SU62" s="35"/>
      <c r="SV62" s="35"/>
      <c r="SW62" s="35"/>
      <c r="SX62" s="35"/>
      <c r="SY62" s="35"/>
      <c r="SZ62" s="35"/>
      <c r="TA62" s="35"/>
      <c r="TB62" s="35"/>
      <c r="TC62" s="35"/>
      <c r="TD62" s="35"/>
      <c r="TE62" s="35"/>
      <c r="TF62" s="35"/>
      <c r="TG62" s="35"/>
      <c r="TH62" s="35"/>
      <c r="TI62" s="35"/>
      <c r="TJ62" s="35"/>
      <c r="TK62" s="35"/>
      <c r="TL62" s="35"/>
      <c r="TM62" s="35"/>
      <c r="TN62" s="35"/>
      <c r="TO62" s="35"/>
      <c r="TP62" s="35"/>
      <c r="TQ62" s="35"/>
      <c r="TR62" s="35"/>
      <c r="TS62" s="35"/>
      <c r="TT62" s="35"/>
      <c r="TU62" s="35"/>
      <c r="TV62" s="35"/>
      <c r="TW62" s="35"/>
      <c r="TX62" s="35"/>
      <c r="TY62" s="35"/>
    </row>
    <row r="63" spans="1:545" s="37" customFormat="1" x14ac:dyDescent="0.2">
      <c r="A63" s="38" t="s">
        <v>15</v>
      </c>
      <c r="B63" s="38" t="s">
        <v>105</v>
      </c>
      <c r="C63" s="39" t="s">
        <v>106</v>
      </c>
      <c r="D63" s="49">
        <v>3190</v>
      </c>
      <c r="E63" s="50">
        <v>25051</v>
      </c>
      <c r="F63" s="42">
        <v>3448</v>
      </c>
      <c r="G63" s="51">
        <v>22977</v>
      </c>
      <c r="H63" s="51">
        <v>24431</v>
      </c>
      <c r="I63" s="50">
        <v>37872</v>
      </c>
      <c r="J63" s="42">
        <v>35988</v>
      </c>
      <c r="K63" s="51">
        <v>33971</v>
      </c>
      <c r="L63" s="42">
        <v>23852</v>
      </c>
      <c r="M63" s="51">
        <f t="shared" si="2"/>
        <v>210780</v>
      </c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/>
      <c r="IP63" s="44"/>
      <c r="IQ63" s="44"/>
      <c r="IR63" s="44"/>
      <c r="IS63" s="44"/>
      <c r="IT63" s="44"/>
      <c r="IU63" s="44"/>
      <c r="IV63" s="44"/>
      <c r="IW63" s="44"/>
      <c r="IX63" s="44"/>
      <c r="IY63" s="44"/>
      <c r="IZ63" s="44"/>
      <c r="JA63" s="44"/>
      <c r="JB63" s="44"/>
      <c r="JC63" s="44"/>
      <c r="JD63" s="44"/>
      <c r="JE63" s="44"/>
      <c r="JF63" s="44"/>
      <c r="JG63" s="44"/>
      <c r="JH63" s="44"/>
      <c r="JI63" s="44"/>
      <c r="JJ63" s="44"/>
      <c r="JK63" s="44"/>
      <c r="JL63" s="44"/>
      <c r="JM63" s="44"/>
      <c r="JN63" s="44"/>
      <c r="JO63" s="44"/>
      <c r="JP63" s="44"/>
      <c r="JQ63" s="44"/>
      <c r="JR63" s="44"/>
      <c r="JS63" s="44"/>
      <c r="JT63" s="44"/>
      <c r="JU63" s="44"/>
      <c r="JV63" s="44"/>
      <c r="JW63" s="44"/>
      <c r="JX63" s="44"/>
      <c r="JY63" s="44"/>
      <c r="JZ63" s="44"/>
      <c r="KA63" s="44"/>
      <c r="KB63" s="44"/>
      <c r="KC63" s="44"/>
      <c r="KD63" s="44"/>
      <c r="KE63" s="44"/>
      <c r="KF63" s="44"/>
      <c r="KG63" s="44"/>
      <c r="KH63" s="44"/>
      <c r="KI63" s="44"/>
      <c r="KJ63" s="44"/>
      <c r="KK63" s="44"/>
      <c r="KL63" s="44"/>
      <c r="KM63" s="44"/>
      <c r="KN63" s="44"/>
      <c r="KO63" s="44"/>
      <c r="KP63" s="44"/>
      <c r="KQ63" s="44"/>
      <c r="KR63" s="44"/>
      <c r="KS63" s="44"/>
      <c r="KT63" s="44"/>
      <c r="KU63" s="44"/>
      <c r="KV63" s="44"/>
      <c r="KW63" s="44"/>
      <c r="KX63" s="44"/>
      <c r="KY63" s="44"/>
      <c r="KZ63" s="44"/>
      <c r="LA63" s="44"/>
      <c r="LB63" s="44"/>
      <c r="LC63" s="44"/>
      <c r="LD63" s="44"/>
      <c r="LE63" s="44"/>
      <c r="LF63" s="44"/>
      <c r="LG63" s="44"/>
      <c r="LH63" s="44"/>
      <c r="LI63" s="44"/>
      <c r="LJ63" s="44"/>
      <c r="LK63" s="44"/>
      <c r="LL63" s="44"/>
      <c r="LM63" s="44"/>
      <c r="LN63" s="44"/>
      <c r="LO63" s="44"/>
      <c r="LP63" s="44"/>
      <c r="LQ63" s="44"/>
      <c r="LR63" s="44"/>
      <c r="LS63" s="44"/>
      <c r="LT63" s="44"/>
      <c r="LU63" s="44"/>
      <c r="LV63" s="44"/>
      <c r="LW63" s="44"/>
      <c r="LX63" s="44"/>
      <c r="LY63" s="44"/>
      <c r="LZ63" s="44"/>
      <c r="MA63" s="44"/>
      <c r="MB63" s="44"/>
      <c r="MC63" s="44"/>
      <c r="MD63" s="44"/>
      <c r="ME63" s="44"/>
      <c r="MF63" s="44"/>
      <c r="MG63" s="44"/>
      <c r="MH63" s="44"/>
      <c r="MI63" s="44"/>
      <c r="MJ63" s="44"/>
      <c r="MK63" s="44"/>
      <c r="ML63" s="44"/>
      <c r="MM63" s="44"/>
      <c r="MN63" s="44"/>
      <c r="MO63" s="44"/>
      <c r="MP63" s="44"/>
      <c r="MQ63" s="44"/>
      <c r="MR63" s="44"/>
      <c r="MS63" s="44"/>
      <c r="MT63" s="44"/>
      <c r="MU63" s="44"/>
      <c r="MV63" s="44"/>
      <c r="MW63" s="44"/>
      <c r="MX63" s="44"/>
      <c r="MY63" s="44"/>
      <c r="MZ63" s="44"/>
      <c r="NA63" s="44"/>
      <c r="NB63" s="44"/>
      <c r="NC63" s="44"/>
      <c r="ND63" s="44"/>
      <c r="NE63" s="44"/>
      <c r="NF63" s="44"/>
      <c r="NG63" s="44"/>
      <c r="NH63" s="44"/>
      <c r="NI63" s="44"/>
      <c r="NJ63" s="44"/>
      <c r="NK63" s="44"/>
      <c r="NL63" s="44"/>
      <c r="NM63" s="44"/>
      <c r="NN63" s="44"/>
      <c r="NO63" s="44"/>
      <c r="NP63" s="44"/>
      <c r="NQ63" s="44"/>
      <c r="NR63" s="44"/>
      <c r="NS63" s="44"/>
      <c r="NT63" s="44"/>
      <c r="NU63" s="44"/>
      <c r="NV63" s="44"/>
      <c r="NW63" s="44"/>
      <c r="NX63" s="44"/>
      <c r="NY63" s="44"/>
      <c r="NZ63" s="44"/>
      <c r="OA63" s="44"/>
      <c r="OB63" s="44"/>
      <c r="OC63" s="44"/>
      <c r="OD63" s="44"/>
      <c r="OE63" s="44"/>
      <c r="OF63" s="44"/>
      <c r="OG63" s="44"/>
      <c r="OH63" s="44"/>
      <c r="OI63" s="44"/>
      <c r="OJ63" s="44"/>
      <c r="OK63" s="44"/>
      <c r="OL63" s="44"/>
      <c r="OM63" s="44"/>
      <c r="ON63" s="44"/>
      <c r="OO63" s="44"/>
      <c r="OP63" s="44"/>
      <c r="OQ63" s="44"/>
      <c r="OR63" s="44"/>
      <c r="OS63" s="44"/>
      <c r="OT63" s="44"/>
      <c r="OU63" s="44"/>
      <c r="OV63" s="44"/>
      <c r="OW63" s="44"/>
      <c r="OX63" s="44"/>
      <c r="OY63" s="44"/>
      <c r="OZ63" s="44"/>
      <c r="PA63" s="44"/>
      <c r="PB63" s="44"/>
      <c r="PC63" s="44"/>
      <c r="PD63" s="44"/>
      <c r="PE63" s="44"/>
      <c r="PF63" s="44"/>
      <c r="PG63" s="44"/>
      <c r="PH63" s="44"/>
      <c r="PI63" s="44"/>
      <c r="PJ63" s="44"/>
      <c r="PK63" s="44"/>
      <c r="PL63" s="44"/>
      <c r="PM63" s="44"/>
      <c r="PN63" s="44"/>
      <c r="PO63" s="44"/>
      <c r="PP63" s="44"/>
      <c r="PQ63" s="44"/>
      <c r="PR63" s="44"/>
      <c r="PS63" s="44"/>
      <c r="PT63" s="44"/>
      <c r="PU63" s="44"/>
      <c r="PV63" s="44"/>
      <c r="PW63" s="44"/>
      <c r="PX63" s="44"/>
      <c r="PY63" s="44"/>
      <c r="PZ63" s="44"/>
      <c r="QA63" s="44"/>
      <c r="QB63" s="44"/>
      <c r="QC63" s="44"/>
      <c r="QD63" s="44"/>
      <c r="QE63" s="44"/>
      <c r="QF63" s="44"/>
      <c r="QG63" s="44"/>
      <c r="QH63" s="44"/>
      <c r="QI63" s="44"/>
      <c r="QJ63" s="44"/>
      <c r="QK63" s="44"/>
      <c r="QL63" s="44"/>
      <c r="QM63" s="44"/>
      <c r="QN63" s="44"/>
      <c r="QO63" s="44"/>
      <c r="QP63" s="44"/>
      <c r="QQ63" s="44"/>
      <c r="QR63" s="44"/>
      <c r="QS63" s="44"/>
      <c r="QT63" s="44"/>
      <c r="QU63" s="44"/>
      <c r="QV63" s="44"/>
      <c r="QW63" s="44"/>
      <c r="QX63" s="44"/>
      <c r="QY63" s="44"/>
      <c r="QZ63" s="44"/>
      <c r="RA63" s="44"/>
      <c r="RB63" s="44"/>
      <c r="RC63" s="44"/>
      <c r="RD63" s="44"/>
      <c r="RE63" s="44"/>
      <c r="RF63" s="44"/>
      <c r="RG63" s="44"/>
      <c r="RH63" s="44"/>
      <c r="RI63" s="44"/>
      <c r="RJ63" s="44"/>
      <c r="RK63" s="44"/>
      <c r="RL63" s="44"/>
      <c r="RM63" s="44"/>
      <c r="RN63" s="44"/>
      <c r="RO63" s="44"/>
      <c r="RP63" s="44"/>
      <c r="RQ63" s="44"/>
      <c r="RR63" s="44"/>
      <c r="RS63" s="44"/>
      <c r="RT63" s="44"/>
      <c r="RU63" s="44"/>
      <c r="RV63" s="44"/>
      <c r="RW63" s="44"/>
      <c r="RX63" s="44"/>
      <c r="RY63" s="44"/>
      <c r="RZ63" s="44"/>
      <c r="SA63" s="44"/>
      <c r="SB63" s="44"/>
      <c r="SC63" s="44"/>
      <c r="SD63" s="44"/>
      <c r="SE63" s="44"/>
      <c r="SF63" s="44"/>
      <c r="SG63" s="44"/>
      <c r="SH63" s="44"/>
      <c r="SI63" s="44"/>
      <c r="SJ63" s="44"/>
      <c r="SK63" s="44"/>
      <c r="SL63" s="44"/>
      <c r="SM63" s="44"/>
      <c r="SN63" s="44"/>
      <c r="SO63" s="44"/>
      <c r="SP63" s="44"/>
      <c r="SQ63" s="44"/>
      <c r="SR63" s="44"/>
      <c r="SS63" s="44"/>
      <c r="ST63" s="44"/>
      <c r="SU63" s="44"/>
      <c r="SV63" s="44"/>
      <c r="SW63" s="44"/>
      <c r="SX63" s="44"/>
      <c r="SY63" s="44"/>
      <c r="SZ63" s="44"/>
      <c r="TA63" s="44"/>
      <c r="TB63" s="44"/>
      <c r="TC63" s="44"/>
      <c r="TD63" s="44"/>
      <c r="TE63" s="44"/>
      <c r="TF63" s="44"/>
      <c r="TG63" s="44"/>
      <c r="TH63" s="44"/>
      <c r="TI63" s="44"/>
      <c r="TJ63" s="44"/>
      <c r="TK63" s="44"/>
      <c r="TL63" s="44"/>
      <c r="TM63" s="44"/>
      <c r="TN63" s="44"/>
      <c r="TO63" s="44"/>
      <c r="TP63" s="44"/>
      <c r="TQ63" s="44"/>
      <c r="TR63" s="44"/>
      <c r="TS63" s="44"/>
      <c r="TT63" s="44"/>
      <c r="TU63" s="44"/>
      <c r="TV63" s="44"/>
      <c r="TW63" s="44"/>
      <c r="TX63" s="44"/>
      <c r="TY63" s="44"/>
    </row>
    <row r="64" spans="1:545" s="52" customFormat="1" x14ac:dyDescent="0.2">
      <c r="A64" s="53"/>
      <c r="B64" s="53"/>
      <c r="C64" s="78" t="s">
        <v>107</v>
      </c>
      <c r="D64" s="74">
        <f>SUM(D65)</f>
        <v>80036</v>
      </c>
      <c r="E64" s="75">
        <f t="shared" ref="E64:L64" si="21">SUM(E65)</f>
        <v>80840</v>
      </c>
      <c r="F64" s="76">
        <f t="shared" si="21"/>
        <v>109843</v>
      </c>
      <c r="G64" s="77">
        <f t="shared" si="21"/>
        <v>41359</v>
      </c>
      <c r="H64" s="77">
        <f t="shared" si="21"/>
        <v>92838</v>
      </c>
      <c r="I64" s="75">
        <f t="shared" si="21"/>
        <v>52044</v>
      </c>
      <c r="J64" s="76">
        <f t="shared" si="21"/>
        <v>35832</v>
      </c>
      <c r="K64" s="77">
        <f t="shared" si="21"/>
        <v>51344</v>
      </c>
      <c r="L64" s="76">
        <f t="shared" si="21"/>
        <v>58754</v>
      </c>
      <c r="M64" s="77">
        <f t="shared" si="2"/>
        <v>602890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  <c r="IW64" s="35"/>
      <c r="IX64" s="35"/>
      <c r="IY64" s="35"/>
      <c r="IZ64" s="35"/>
      <c r="JA64" s="35"/>
      <c r="JB64" s="35"/>
      <c r="JC64" s="35"/>
      <c r="JD64" s="35"/>
      <c r="JE64" s="35"/>
      <c r="JF64" s="35"/>
      <c r="JG64" s="35"/>
      <c r="JH64" s="35"/>
      <c r="JI64" s="35"/>
      <c r="JJ64" s="35"/>
      <c r="JK64" s="35"/>
      <c r="JL64" s="35"/>
      <c r="JM64" s="35"/>
      <c r="JN64" s="35"/>
      <c r="JO64" s="35"/>
      <c r="JP64" s="35"/>
      <c r="JQ64" s="35"/>
      <c r="JR64" s="35"/>
      <c r="JS64" s="35"/>
      <c r="JT64" s="35"/>
      <c r="JU64" s="35"/>
      <c r="JV64" s="35"/>
      <c r="JW64" s="35"/>
      <c r="JX64" s="35"/>
      <c r="JY64" s="35"/>
      <c r="JZ64" s="35"/>
      <c r="KA64" s="35"/>
      <c r="KB64" s="35"/>
      <c r="KC64" s="35"/>
      <c r="KD64" s="35"/>
      <c r="KE64" s="35"/>
      <c r="KF64" s="35"/>
      <c r="KG64" s="35"/>
      <c r="KH64" s="35"/>
      <c r="KI64" s="35"/>
      <c r="KJ64" s="35"/>
      <c r="KK64" s="35"/>
      <c r="KL64" s="35"/>
      <c r="KM64" s="35"/>
      <c r="KN64" s="35"/>
      <c r="KO64" s="35"/>
      <c r="KP64" s="35"/>
      <c r="KQ64" s="35"/>
      <c r="KR64" s="35"/>
      <c r="KS64" s="35"/>
      <c r="KT64" s="35"/>
      <c r="KU64" s="35"/>
      <c r="KV64" s="35"/>
      <c r="KW64" s="35"/>
      <c r="KX64" s="35"/>
      <c r="KY64" s="35"/>
      <c r="KZ64" s="35"/>
      <c r="LA64" s="35"/>
      <c r="LB64" s="35"/>
      <c r="LC64" s="35"/>
      <c r="LD64" s="35"/>
      <c r="LE64" s="35"/>
      <c r="LF64" s="35"/>
      <c r="LG64" s="35"/>
      <c r="LH64" s="35"/>
      <c r="LI64" s="35"/>
      <c r="LJ64" s="35"/>
      <c r="LK64" s="35"/>
      <c r="LL64" s="35"/>
      <c r="LM64" s="35"/>
      <c r="LN64" s="35"/>
      <c r="LO64" s="35"/>
      <c r="LP64" s="35"/>
      <c r="LQ64" s="35"/>
      <c r="LR64" s="35"/>
      <c r="LS64" s="35"/>
      <c r="LT64" s="35"/>
      <c r="LU64" s="35"/>
      <c r="LV64" s="35"/>
      <c r="LW64" s="35"/>
      <c r="LX64" s="35"/>
      <c r="LY64" s="35"/>
      <c r="LZ64" s="35"/>
      <c r="MA64" s="35"/>
      <c r="MB64" s="35"/>
      <c r="MC64" s="35"/>
      <c r="MD64" s="35"/>
      <c r="ME64" s="35"/>
      <c r="MF64" s="35"/>
      <c r="MG64" s="35"/>
      <c r="MH64" s="35"/>
      <c r="MI64" s="35"/>
      <c r="MJ64" s="35"/>
      <c r="MK64" s="35"/>
      <c r="ML64" s="35"/>
      <c r="MM64" s="35"/>
      <c r="MN64" s="35"/>
      <c r="MO64" s="35"/>
      <c r="MP64" s="35"/>
      <c r="MQ64" s="35"/>
      <c r="MR64" s="35"/>
      <c r="MS64" s="35"/>
      <c r="MT64" s="35"/>
      <c r="MU64" s="35"/>
      <c r="MV64" s="35"/>
      <c r="MW64" s="35"/>
      <c r="MX64" s="35"/>
      <c r="MY64" s="35"/>
      <c r="MZ64" s="35"/>
      <c r="NA64" s="35"/>
      <c r="NB64" s="35"/>
      <c r="NC64" s="35"/>
      <c r="ND64" s="35"/>
      <c r="NE64" s="35"/>
      <c r="NF64" s="35"/>
      <c r="NG64" s="35"/>
      <c r="NH64" s="35"/>
      <c r="NI64" s="35"/>
      <c r="NJ64" s="35"/>
      <c r="NK64" s="35"/>
      <c r="NL64" s="35"/>
      <c r="NM64" s="35"/>
      <c r="NN64" s="35"/>
      <c r="NO64" s="35"/>
      <c r="NP64" s="35"/>
      <c r="NQ64" s="35"/>
      <c r="NR64" s="35"/>
      <c r="NS64" s="35"/>
      <c r="NT64" s="35"/>
      <c r="NU64" s="35"/>
      <c r="NV64" s="35"/>
      <c r="NW64" s="35"/>
      <c r="NX64" s="35"/>
      <c r="NY64" s="35"/>
      <c r="NZ64" s="35"/>
      <c r="OA64" s="35"/>
      <c r="OB64" s="35"/>
      <c r="OC64" s="35"/>
      <c r="OD64" s="35"/>
      <c r="OE64" s="35"/>
      <c r="OF64" s="35"/>
      <c r="OG64" s="35"/>
      <c r="OH64" s="35"/>
      <c r="OI64" s="35"/>
      <c r="OJ64" s="35"/>
      <c r="OK64" s="35"/>
      <c r="OL64" s="35"/>
      <c r="OM64" s="35"/>
      <c r="ON64" s="35"/>
      <c r="OO64" s="35"/>
      <c r="OP64" s="35"/>
      <c r="OQ64" s="35"/>
      <c r="OR64" s="35"/>
      <c r="OS64" s="35"/>
      <c r="OT64" s="35"/>
      <c r="OU64" s="35"/>
      <c r="OV64" s="35"/>
      <c r="OW64" s="35"/>
      <c r="OX64" s="35"/>
      <c r="OY64" s="35"/>
      <c r="OZ64" s="35"/>
      <c r="PA64" s="35"/>
      <c r="PB64" s="35"/>
      <c r="PC64" s="35"/>
      <c r="PD64" s="35"/>
      <c r="PE64" s="35"/>
      <c r="PF64" s="35"/>
      <c r="PG64" s="35"/>
      <c r="PH64" s="35"/>
      <c r="PI64" s="35"/>
      <c r="PJ64" s="35"/>
      <c r="PK64" s="35"/>
      <c r="PL64" s="35"/>
      <c r="PM64" s="35"/>
      <c r="PN64" s="35"/>
      <c r="PO64" s="35"/>
      <c r="PP64" s="35"/>
      <c r="PQ64" s="35"/>
      <c r="PR64" s="35"/>
      <c r="PS64" s="35"/>
      <c r="PT64" s="35"/>
      <c r="PU64" s="35"/>
      <c r="PV64" s="35"/>
      <c r="PW64" s="35"/>
      <c r="PX64" s="35"/>
      <c r="PY64" s="35"/>
      <c r="PZ64" s="35"/>
      <c r="QA64" s="35"/>
      <c r="QB64" s="35"/>
      <c r="QC64" s="35"/>
      <c r="QD64" s="35"/>
      <c r="QE64" s="35"/>
      <c r="QF64" s="35"/>
      <c r="QG64" s="35"/>
      <c r="QH64" s="35"/>
      <c r="QI64" s="35"/>
      <c r="QJ64" s="35"/>
      <c r="QK64" s="35"/>
      <c r="QL64" s="35"/>
      <c r="QM64" s="35"/>
      <c r="QN64" s="35"/>
      <c r="QO64" s="35"/>
      <c r="QP64" s="35"/>
      <c r="QQ64" s="35"/>
      <c r="QR64" s="35"/>
      <c r="QS64" s="35"/>
      <c r="QT64" s="35"/>
      <c r="QU64" s="35"/>
      <c r="QV64" s="35"/>
      <c r="QW64" s="35"/>
      <c r="QX64" s="35"/>
      <c r="QY64" s="35"/>
      <c r="QZ64" s="35"/>
      <c r="RA64" s="35"/>
      <c r="RB64" s="35"/>
      <c r="RC64" s="35"/>
      <c r="RD64" s="35"/>
      <c r="RE64" s="35"/>
      <c r="RF64" s="35"/>
      <c r="RG64" s="35"/>
      <c r="RH64" s="35"/>
      <c r="RI64" s="35"/>
      <c r="RJ64" s="35"/>
      <c r="RK64" s="35"/>
      <c r="RL64" s="35"/>
      <c r="RM64" s="35"/>
      <c r="RN64" s="35"/>
      <c r="RO64" s="35"/>
      <c r="RP64" s="35"/>
      <c r="RQ64" s="35"/>
      <c r="RR64" s="35"/>
      <c r="RS64" s="35"/>
      <c r="RT64" s="35"/>
      <c r="RU64" s="35"/>
      <c r="RV64" s="35"/>
      <c r="RW64" s="35"/>
      <c r="RX64" s="35"/>
      <c r="RY64" s="35"/>
      <c r="RZ64" s="35"/>
      <c r="SA64" s="35"/>
      <c r="SB64" s="35"/>
      <c r="SC64" s="35"/>
      <c r="SD64" s="35"/>
      <c r="SE64" s="35"/>
      <c r="SF64" s="35"/>
      <c r="SG64" s="35"/>
      <c r="SH64" s="35"/>
      <c r="SI64" s="35"/>
      <c r="SJ64" s="35"/>
      <c r="SK64" s="35"/>
      <c r="SL64" s="35"/>
      <c r="SM64" s="35"/>
      <c r="SN64" s="35"/>
      <c r="SO64" s="35"/>
      <c r="SP64" s="35"/>
      <c r="SQ64" s="35"/>
      <c r="SR64" s="35"/>
      <c r="SS64" s="35"/>
      <c r="ST64" s="35"/>
      <c r="SU64" s="35"/>
      <c r="SV64" s="35"/>
      <c r="SW64" s="35"/>
      <c r="SX64" s="35"/>
      <c r="SY64" s="35"/>
      <c r="SZ64" s="35"/>
      <c r="TA64" s="35"/>
      <c r="TB64" s="35"/>
      <c r="TC64" s="35"/>
      <c r="TD64" s="35"/>
      <c r="TE64" s="35"/>
      <c r="TF64" s="35"/>
      <c r="TG64" s="35"/>
      <c r="TH64" s="35"/>
      <c r="TI64" s="35"/>
      <c r="TJ64" s="35"/>
      <c r="TK64" s="35"/>
      <c r="TL64" s="35"/>
      <c r="TM64" s="35"/>
      <c r="TN64" s="35"/>
      <c r="TO64" s="35"/>
      <c r="TP64" s="35"/>
      <c r="TQ64" s="35"/>
      <c r="TR64" s="35"/>
      <c r="TS64" s="35"/>
      <c r="TT64" s="35"/>
      <c r="TU64" s="35"/>
      <c r="TV64" s="35"/>
      <c r="TW64" s="35"/>
      <c r="TX64" s="35"/>
      <c r="TY64" s="35"/>
    </row>
    <row r="65" spans="1:545" s="44" customFormat="1" x14ac:dyDescent="0.2">
      <c r="A65" s="38" t="s">
        <v>15</v>
      </c>
      <c r="B65" s="38" t="s">
        <v>108</v>
      </c>
      <c r="C65" s="39" t="s">
        <v>109</v>
      </c>
      <c r="D65" s="49">
        <v>80036</v>
      </c>
      <c r="E65" s="50">
        <v>80840</v>
      </c>
      <c r="F65" s="42">
        <v>109843</v>
      </c>
      <c r="G65" s="51">
        <v>41359</v>
      </c>
      <c r="H65" s="51">
        <v>92838</v>
      </c>
      <c r="I65" s="50">
        <v>52044</v>
      </c>
      <c r="J65" s="42">
        <v>35832</v>
      </c>
      <c r="K65" s="51">
        <v>51344</v>
      </c>
      <c r="L65" s="42">
        <v>58754</v>
      </c>
      <c r="M65" s="51">
        <f t="shared" si="2"/>
        <v>602890</v>
      </c>
    </row>
    <row r="66" spans="1:545" s="79" customFormat="1" x14ac:dyDescent="0.2">
      <c r="A66" s="38" t="s">
        <v>15</v>
      </c>
      <c r="B66" s="38" t="s">
        <v>110</v>
      </c>
      <c r="C66" s="39" t="s">
        <v>111</v>
      </c>
      <c r="D66" s="49">
        <v>10163</v>
      </c>
      <c r="E66" s="50">
        <v>11015</v>
      </c>
      <c r="F66" s="42">
        <v>9198</v>
      </c>
      <c r="G66" s="51">
        <v>16805</v>
      </c>
      <c r="H66" s="80">
        <v>6529</v>
      </c>
      <c r="I66" s="81">
        <v>11241</v>
      </c>
      <c r="J66" s="82">
        <v>5251</v>
      </c>
      <c r="K66" s="80">
        <v>5677</v>
      </c>
      <c r="L66" s="42">
        <v>5451</v>
      </c>
      <c r="M66" s="51">
        <f t="shared" si="2"/>
        <v>81330</v>
      </c>
      <c r="N66" s="44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  <c r="IW66" s="83"/>
      <c r="IX66" s="83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83"/>
      <c r="KA66" s="83"/>
      <c r="KB66" s="83"/>
      <c r="KC66" s="83"/>
      <c r="KD66" s="83"/>
      <c r="KE66" s="83"/>
      <c r="KF66" s="83"/>
      <c r="KG66" s="83"/>
      <c r="KH66" s="83"/>
      <c r="KI66" s="83"/>
      <c r="KJ66" s="83"/>
      <c r="KK66" s="83"/>
      <c r="KL66" s="83"/>
      <c r="KM66" s="83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83"/>
      <c r="LP66" s="83"/>
      <c r="LQ66" s="83"/>
      <c r="LR66" s="83"/>
      <c r="LS66" s="83"/>
      <c r="LT66" s="83"/>
      <c r="LU66" s="83"/>
      <c r="LV66" s="83"/>
      <c r="LW66" s="83"/>
      <c r="LX66" s="83"/>
      <c r="LY66" s="83"/>
      <c r="LZ66" s="83"/>
      <c r="MA66" s="83"/>
      <c r="MB66" s="83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83"/>
      <c r="NE66" s="83"/>
      <c r="NF66" s="83"/>
      <c r="NG66" s="83"/>
      <c r="NH66" s="83"/>
      <c r="NI66" s="83"/>
      <c r="NJ66" s="83"/>
      <c r="NK66" s="83"/>
      <c r="NL66" s="83"/>
      <c r="NM66" s="83"/>
      <c r="NN66" s="83"/>
      <c r="NO66" s="83"/>
      <c r="NP66" s="83"/>
      <c r="NQ66" s="83"/>
      <c r="NR66" s="83"/>
      <c r="NS66" s="83"/>
      <c r="NT66" s="83"/>
      <c r="NU66" s="83"/>
      <c r="NV66" s="83"/>
      <c r="NW66" s="83"/>
      <c r="NX66" s="83"/>
      <c r="NY66" s="83"/>
      <c r="NZ66" s="83"/>
      <c r="OA66" s="83"/>
      <c r="OB66" s="83"/>
      <c r="OC66" s="83"/>
      <c r="OD66" s="83"/>
      <c r="OE66" s="83"/>
      <c r="OF66" s="83"/>
      <c r="OG66" s="83"/>
      <c r="OH66" s="83"/>
      <c r="OI66" s="83"/>
      <c r="OJ66" s="83"/>
      <c r="OK66" s="83"/>
      <c r="OL66" s="83"/>
      <c r="OM66" s="83"/>
      <c r="ON66" s="83"/>
      <c r="OO66" s="83"/>
      <c r="OP66" s="83"/>
      <c r="OQ66" s="83"/>
      <c r="OR66" s="83"/>
      <c r="OS66" s="83"/>
      <c r="OT66" s="83"/>
      <c r="OU66" s="83"/>
      <c r="OV66" s="83"/>
      <c r="OW66" s="83"/>
      <c r="OX66" s="83"/>
      <c r="OY66" s="83"/>
      <c r="OZ66" s="83"/>
      <c r="PA66" s="83"/>
      <c r="PB66" s="83"/>
      <c r="PC66" s="83"/>
      <c r="PD66" s="83"/>
      <c r="PE66" s="83"/>
      <c r="PF66" s="83"/>
      <c r="PG66" s="83"/>
      <c r="PH66" s="83"/>
      <c r="PI66" s="83"/>
      <c r="PJ66" s="83"/>
      <c r="PK66" s="83"/>
      <c r="PL66" s="83"/>
      <c r="PM66" s="83"/>
      <c r="PN66" s="83"/>
      <c r="PO66" s="83"/>
      <c r="PP66" s="83"/>
      <c r="PQ66" s="83"/>
      <c r="PR66" s="83"/>
      <c r="PS66" s="83"/>
      <c r="PT66" s="83"/>
      <c r="PU66" s="83"/>
      <c r="PV66" s="83"/>
      <c r="PW66" s="83"/>
      <c r="PX66" s="83"/>
      <c r="PY66" s="83"/>
      <c r="PZ66" s="83"/>
      <c r="QA66" s="83"/>
      <c r="QB66" s="83"/>
      <c r="QC66" s="83"/>
      <c r="QD66" s="83"/>
      <c r="QE66" s="83"/>
      <c r="QF66" s="83"/>
      <c r="QG66" s="83"/>
      <c r="QH66" s="83"/>
      <c r="QI66" s="83"/>
      <c r="QJ66" s="83"/>
      <c r="QK66" s="83"/>
      <c r="QL66" s="83"/>
      <c r="QM66" s="83"/>
      <c r="QN66" s="83"/>
      <c r="QO66" s="83"/>
      <c r="QP66" s="83"/>
      <c r="QQ66" s="83"/>
      <c r="QR66" s="83"/>
      <c r="QS66" s="83"/>
      <c r="QT66" s="83"/>
      <c r="QU66" s="83"/>
      <c r="QV66" s="83"/>
      <c r="QW66" s="83"/>
      <c r="QX66" s="83"/>
      <c r="QY66" s="83"/>
      <c r="QZ66" s="83"/>
      <c r="RA66" s="83"/>
      <c r="RB66" s="83"/>
      <c r="RC66" s="83"/>
      <c r="RD66" s="83"/>
      <c r="RE66" s="83"/>
      <c r="RF66" s="83"/>
      <c r="RG66" s="83"/>
      <c r="RH66" s="83"/>
      <c r="RI66" s="83"/>
      <c r="RJ66" s="83"/>
      <c r="RK66" s="83"/>
      <c r="RL66" s="83"/>
      <c r="RM66" s="83"/>
      <c r="RN66" s="83"/>
      <c r="RO66" s="83"/>
      <c r="RP66" s="83"/>
      <c r="RQ66" s="83"/>
      <c r="RR66" s="83"/>
      <c r="RS66" s="83"/>
      <c r="RT66" s="83"/>
      <c r="RU66" s="83"/>
      <c r="RV66" s="83"/>
      <c r="RW66" s="83"/>
      <c r="RX66" s="83"/>
      <c r="RY66" s="83"/>
      <c r="RZ66" s="83"/>
      <c r="SA66" s="83"/>
      <c r="SB66" s="83"/>
      <c r="SC66" s="83"/>
      <c r="SD66" s="83"/>
      <c r="SE66" s="83"/>
      <c r="SF66" s="83"/>
      <c r="SG66" s="83"/>
      <c r="SH66" s="83"/>
      <c r="SI66" s="83"/>
      <c r="SJ66" s="83"/>
      <c r="SK66" s="83"/>
      <c r="SL66" s="83"/>
      <c r="SM66" s="83"/>
      <c r="SN66" s="83"/>
      <c r="SO66" s="83"/>
      <c r="SP66" s="83"/>
      <c r="SQ66" s="83"/>
      <c r="SR66" s="83"/>
      <c r="SS66" s="83"/>
      <c r="ST66" s="83"/>
      <c r="SU66" s="83"/>
      <c r="SV66" s="83"/>
      <c r="SW66" s="83"/>
      <c r="SX66" s="83"/>
      <c r="SY66" s="83"/>
      <c r="SZ66" s="83"/>
      <c r="TA66" s="83"/>
      <c r="TB66" s="83"/>
      <c r="TC66" s="83"/>
      <c r="TD66" s="83"/>
      <c r="TE66" s="83"/>
      <c r="TF66" s="83"/>
      <c r="TG66" s="83"/>
      <c r="TH66" s="83"/>
      <c r="TI66" s="83"/>
      <c r="TJ66" s="83"/>
      <c r="TK66" s="83"/>
      <c r="TL66" s="83"/>
      <c r="TM66" s="83"/>
      <c r="TN66" s="83"/>
      <c r="TO66" s="83"/>
      <c r="TP66" s="83"/>
      <c r="TQ66" s="83"/>
      <c r="TR66" s="83"/>
      <c r="TS66" s="83"/>
      <c r="TT66" s="83"/>
      <c r="TU66" s="83"/>
      <c r="TV66" s="83"/>
      <c r="TW66" s="83"/>
      <c r="TX66" s="83"/>
      <c r="TY66" s="83"/>
    </row>
    <row r="67" spans="1:545" s="26" customFormat="1" ht="36" x14ac:dyDescent="0.2">
      <c r="A67" s="27"/>
      <c r="B67" s="27"/>
      <c r="C67" s="84" t="s">
        <v>112</v>
      </c>
      <c r="D67" s="64">
        <f t="shared" ref="D67:K67" si="22">SUM(D69+D80+D102+D183+D234)</f>
        <v>5715652494</v>
      </c>
      <c r="E67" s="65">
        <f t="shared" si="22"/>
        <v>5308500486</v>
      </c>
      <c r="F67" s="19">
        <f t="shared" si="22"/>
        <v>4823438556</v>
      </c>
      <c r="G67" s="20">
        <f t="shared" si="22"/>
        <v>5862806548</v>
      </c>
      <c r="H67" s="85">
        <f t="shared" si="22"/>
        <v>4495858419</v>
      </c>
      <c r="I67" s="86">
        <f t="shared" si="22"/>
        <v>4543674883</v>
      </c>
      <c r="J67" s="87">
        <f t="shared" si="22"/>
        <v>4971803080</v>
      </c>
      <c r="K67" s="85">
        <f t="shared" si="22"/>
        <v>4593488513</v>
      </c>
      <c r="L67" s="19">
        <f>SUM(L69+L80+L102+L183+L234)</f>
        <v>4721245431</v>
      </c>
      <c r="M67" s="20">
        <f>SUM(D67:L67)</f>
        <v>45036468410</v>
      </c>
      <c r="N67" s="44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36"/>
      <c r="LM67" s="36"/>
      <c r="LN67" s="36"/>
      <c r="LO67" s="36"/>
      <c r="LP67" s="36"/>
      <c r="LQ67" s="36"/>
      <c r="LR67" s="36"/>
      <c r="LS67" s="36"/>
      <c r="LT67" s="36"/>
      <c r="LU67" s="36"/>
      <c r="LV67" s="36"/>
      <c r="LW67" s="36"/>
      <c r="LX67" s="36"/>
      <c r="LY67" s="36"/>
      <c r="LZ67" s="36"/>
      <c r="MA67" s="36"/>
      <c r="MB67" s="36"/>
      <c r="MC67" s="36"/>
      <c r="MD67" s="36"/>
      <c r="ME67" s="36"/>
      <c r="MF67" s="36"/>
      <c r="MG67" s="36"/>
      <c r="MH67" s="36"/>
      <c r="MI67" s="36"/>
      <c r="MJ67" s="36"/>
      <c r="MK67" s="36"/>
      <c r="ML67" s="36"/>
      <c r="MM67" s="36"/>
      <c r="MN67" s="36"/>
      <c r="MO67" s="36"/>
      <c r="MP67" s="36"/>
      <c r="MQ67" s="36"/>
      <c r="MR67" s="36"/>
      <c r="MS67" s="36"/>
      <c r="MT67" s="36"/>
      <c r="MU67" s="36"/>
      <c r="MV67" s="36"/>
      <c r="MW67" s="36"/>
      <c r="MX67" s="36"/>
      <c r="MY67" s="36"/>
      <c r="MZ67" s="36"/>
      <c r="NA67" s="36"/>
      <c r="NB67" s="36"/>
      <c r="NC67" s="36"/>
      <c r="ND67" s="36"/>
      <c r="NE67" s="36"/>
      <c r="NF67" s="36"/>
      <c r="NG67" s="36"/>
      <c r="NH67" s="36"/>
      <c r="NI67" s="36"/>
      <c r="NJ67" s="36"/>
      <c r="NK67" s="36"/>
      <c r="NL67" s="36"/>
      <c r="NM67" s="36"/>
      <c r="NN67" s="36"/>
      <c r="NO67" s="36"/>
      <c r="NP67" s="36"/>
      <c r="NQ67" s="36"/>
      <c r="NR67" s="36"/>
      <c r="NS67" s="36"/>
      <c r="NT67" s="36"/>
      <c r="NU67" s="36"/>
      <c r="NV67" s="36"/>
      <c r="NW67" s="36"/>
      <c r="NX67" s="36"/>
      <c r="NY67" s="36"/>
      <c r="NZ67" s="36"/>
      <c r="OA67" s="36"/>
      <c r="OB67" s="36"/>
      <c r="OC67" s="36"/>
      <c r="OD67" s="36"/>
      <c r="OE67" s="36"/>
      <c r="OF67" s="36"/>
      <c r="OG67" s="36"/>
      <c r="OH67" s="36"/>
      <c r="OI67" s="36"/>
      <c r="OJ67" s="36"/>
      <c r="OK67" s="36"/>
      <c r="OL67" s="36"/>
      <c r="OM67" s="36"/>
      <c r="ON67" s="36"/>
      <c r="OO67" s="36"/>
      <c r="OP67" s="36"/>
      <c r="OQ67" s="36"/>
      <c r="OR67" s="36"/>
      <c r="OS67" s="36"/>
      <c r="OT67" s="36"/>
      <c r="OU67" s="36"/>
      <c r="OV67" s="36"/>
      <c r="OW67" s="36"/>
      <c r="OX67" s="36"/>
      <c r="OY67" s="36"/>
      <c r="OZ67" s="36"/>
      <c r="PA67" s="36"/>
      <c r="PB67" s="36"/>
      <c r="PC67" s="36"/>
      <c r="PD67" s="36"/>
      <c r="PE67" s="36"/>
      <c r="PF67" s="36"/>
      <c r="PG67" s="36"/>
      <c r="PH67" s="36"/>
      <c r="PI67" s="36"/>
      <c r="PJ67" s="36"/>
      <c r="PK67" s="36"/>
      <c r="PL67" s="36"/>
      <c r="PM67" s="36"/>
      <c r="PN67" s="36"/>
      <c r="PO67" s="36"/>
      <c r="PP67" s="36"/>
      <c r="PQ67" s="36"/>
      <c r="PR67" s="36"/>
      <c r="PS67" s="36"/>
      <c r="PT67" s="36"/>
      <c r="PU67" s="36"/>
      <c r="PV67" s="36"/>
      <c r="PW67" s="36"/>
      <c r="PX67" s="36"/>
      <c r="PY67" s="36"/>
      <c r="PZ67" s="36"/>
      <c r="QA67" s="36"/>
      <c r="QB67" s="36"/>
      <c r="QC67" s="36"/>
      <c r="QD67" s="36"/>
      <c r="QE67" s="36"/>
      <c r="QF67" s="36"/>
      <c r="QG67" s="36"/>
      <c r="QH67" s="36"/>
      <c r="QI67" s="36"/>
      <c r="QJ67" s="36"/>
      <c r="QK67" s="36"/>
      <c r="QL67" s="36"/>
      <c r="QM67" s="36"/>
      <c r="QN67" s="36"/>
      <c r="QO67" s="36"/>
      <c r="QP67" s="36"/>
      <c r="QQ67" s="36"/>
      <c r="QR67" s="36"/>
      <c r="QS67" s="36"/>
      <c r="QT67" s="36"/>
      <c r="QU67" s="36"/>
      <c r="QV67" s="36"/>
      <c r="QW67" s="36"/>
      <c r="QX67" s="36"/>
      <c r="QY67" s="36"/>
      <c r="QZ67" s="36"/>
      <c r="RA67" s="36"/>
      <c r="RB67" s="36"/>
      <c r="RC67" s="36"/>
      <c r="RD67" s="36"/>
      <c r="RE67" s="36"/>
      <c r="RF67" s="36"/>
      <c r="RG67" s="36"/>
      <c r="RH67" s="36"/>
      <c r="RI67" s="36"/>
      <c r="RJ67" s="36"/>
      <c r="RK67" s="36"/>
      <c r="RL67" s="36"/>
      <c r="RM67" s="36"/>
      <c r="RN67" s="36"/>
      <c r="RO67" s="36"/>
      <c r="RP67" s="36"/>
      <c r="RQ67" s="36"/>
      <c r="RR67" s="36"/>
      <c r="RS67" s="36"/>
      <c r="RT67" s="36"/>
      <c r="RU67" s="36"/>
      <c r="RV67" s="36"/>
      <c r="RW67" s="36"/>
      <c r="RX67" s="36"/>
      <c r="RY67" s="36"/>
      <c r="RZ67" s="36"/>
      <c r="SA67" s="36"/>
      <c r="SB67" s="36"/>
      <c r="SC67" s="36"/>
      <c r="SD67" s="36"/>
      <c r="SE67" s="36"/>
      <c r="SF67" s="36"/>
      <c r="SG67" s="36"/>
      <c r="SH67" s="36"/>
      <c r="SI67" s="36"/>
      <c r="SJ67" s="36"/>
      <c r="SK67" s="36"/>
      <c r="SL67" s="36"/>
      <c r="SM67" s="36"/>
      <c r="SN67" s="36"/>
      <c r="SO67" s="36"/>
      <c r="SP67" s="36"/>
      <c r="SQ67" s="36"/>
      <c r="SR67" s="36"/>
      <c r="SS67" s="36"/>
      <c r="ST67" s="36"/>
      <c r="SU67" s="36"/>
      <c r="SV67" s="36"/>
      <c r="SW67" s="36"/>
      <c r="SX67" s="36"/>
      <c r="SY67" s="36"/>
      <c r="SZ67" s="36"/>
      <c r="TA67" s="36"/>
      <c r="TB67" s="36"/>
      <c r="TC67" s="36"/>
      <c r="TD67" s="36"/>
      <c r="TE67" s="36"/>
      <c r="TF67" s="36"/>
      <c r="TG67" s="36"/>
      <c r="TH67" s="36"/>
      <c r="TI67" s="36"/>
      <c r="TJ67" s="36"/>
      <c r="TK67" s="36"/>
      <c r="TL67" s="36"/>
      <c r="TM67" s="36"/>
      <c r="TN67" s="36"/>
      <c r="TO67" s="36"/>
      <c r="TP67" s="36"/>
      <c r="TQ67" s="36"/>
      <c r="TR67" s="36"/>
      <c r="TS67" s="36"/>
      <c r="TT67" s="36"/>
      <c r="TU67" s="36"/>
      <c r="TV67" s="36"/>
      <c r="TW67" s="36"/>
      <c r="TX67" s="36"/>
      <c r="TY67" s="36"/>
    </row>
    <row r="68" spans="1:545" s="36" customFormat="1" ht="10.5" customHeight="1" x14ac:dyDescent="0.2">
      <c r="A68" s="88"/>
      <c r="B68" s="88"/>
      <c r="C68" s="89"/>
      <c r="D68" s="90"/>
      <c r="E68" s="91"/>
      <c r="F68" s="54"/>
      <c r="G68" s="92"/>
      <c r="H68" s="92"/>
      <c r="I68" s="91"/>
      <c r="J68" s="54"/>
      <c r="K68" s="93"/>
      <c r="L68" s="94"/>
      <c r="M68" s="95"/>
      <c r="N68" s="44"/>
    </row>
    <row r="69" spans="1:545" s="36" customFormat="1" x14ac:dyDescent="0.2">
      <c r="A69" s="27"/>
      <c r="B69" s="27"/>
      <c r="C69" s="28" t="s">
        <v>113</v>
      </c>
      <c r="D69" s="29">
        <f t="shared" ref="D69:I69" si="23">SUM(D70:D79)</f>
        <v>2451639974</v>
      </c>
      <c r="E69" s="30">
        <f t="shared" si="23"/>
        <v>3168956473</v>
      </c>
      <c r="F69" s="31">
        <f t="shared" si="23"/>
        <v>2207427155</v>
      </c>
      <c r="G69" s="32">
        <f t="shared" si="23"/>
        <v>3310201750</v>
      </c>
      <c r="H69" s="32">
        <f t="shared" si="23"/>
        <v>2047473414</v>
      </c>
      <c r="I69" s="30">
        <f t="shared" si="23"/>
        <v>1887701105</v>
      </c>
      <c r="J69" s="31">
        <f>SUM(J70:J79)</f>
        <v>2296741749</v>
      </c>
      <c r="K69" s="93">
        <f>SUM(K70:K79)</f>
        <v>2106658079</v>
      </c>
      <c r="L69" s="96">
        <f>SUM(L70:L79)</f>
        <v>2043016389</v>
      </c>
      <c r="M69" s="93">
        <f t="shared" ref="M69:M132" si="24">SUM(D69:L69)</f>
        <v>21519816088</v>
      </c>
      <c r="N69" s="44"/>
    </row>
    <row r="70" spans="1:545" s="37" customFormat="1" x14ac:dyDescent="0.2">
      <c r="A70" s="38" t="s">
        <v>114</v>
      </c>
      <c r="B70" s="38" t="s">
        <v>115</v>
      </c>
      <c r="C70" s="97" t="s">
        <v>116</v>
      </c>
      <c r="D70" s="49">
        <v>1907974296</v>
      </c>
      <c r="E70" s="50">
        <v>2369360578</v>
      </c>
      <c r="F70" s="42">
        <v>1497332711</v>
      </c>
      <c r="G70" s="51">
        <v>2607127890</v>
      </c>
      <c r="H70" s="51">
        <v>1705953503</v>
      </c>
      <c r="I70" s="51">
        <v>1398635237</v>
      </c>
      <c r="J70" s="51">
        <v>1584940338</v>
      </c>
      <c r="K70" s="48">
        <v>1614382297</v>
      </c>
      <c r="L70" s="48">
        <v>1522046162</v>
      </c>
      <c r="M70" s="48">
        <f t="shared" si="24"/>
        <v>16207753012</v>
      </c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/>
      <c r="IP70" s="44"/>
      <c r="IQ70" s="44"/>
      <c r="IR70" s="44"/>
      <c r="IS70" s="44"/>
      <c r="IT70" s="44"/>
      <c r="IU70" s="44"/>
      <c r="IV70" s="44"/>
      <c r="IW70" s="44"/>
      <c r="IX70" s="44"/>
      <c r="IY70" s="44"/>
      <c r="IZ70" s="44"/>
      <c r="JA70" s="44"/>
      <c r="JB70" s="44"/>
      <c r="JC70" s="44"/>
      <c r="JD70" s="44"/>
      <c r="JE70" s="44"/>
      <c r="JF70" s="44"/>
      <c r="JG70" s="44"/>
      <c r="JH70" s="44"/>
      <c r="JI70" s="44"/>
      <c r="JJ70" s="44"/>
      <c r="JK70" s="44"/>
      <c r="JL70" s="44"/>
      <c r="JM70" s="44"/>
      <c r="JN70" s="44"/>
      <c r="JO70" s="44"/>
      <c r="JP70" s="44"/>
      <c r="JQ70" s="44"/>
      <c r="JR70" s="44"/>
      <c r="JS70" s="44"/>
      <c r="JT70" s="44"/>
      <c r="JU70" s="44"/>
      <c r="JV70" s="44"/>
      <c r="JW70" s="44"/>
      <c r="JX70" s="44"/>
      <c r="JY70" s="44"/>
      <c r="JZ70" s="44"/>
      <c r="KA70" s="44"/>
      <c r="KB70" s="44"/>
      <c r="KC70" s="44"/>
      <c r="KD70" s="44"/>
      <c r="KE70" s="44"/>
      <c r="KF70" s="44"/>
      <c r="KG70" s="44"/>
      <c r="KH70" s="44"/>
      <c r="KI70" s="44"/>
      <c r="KJ70" s="44"/>
      <c r="KK70" s="44"/>
      <c r="KL70" s="44"/>
      <c r="KM70" s="44"/>
      <c r="KN70" s="44"/>
      <c r="KO70" s="44"/>
      <c r="KP70" s="44"/>
      <c r="KQ70" s="44"/>
      <c r="KR70" s="44"/>
      <c r="KS70" s="44"/>
      <c r="KT70" s="44"/>
      <c r="KU70" s="44"/>
      <c r="KV70" s="44"/>
      <c r="KW70" s="44"/>
      <c r="KX70" s="44"/>
      <c r="KY70" s="44"/>
      <c r="KZ70" s="44"/>
      <c r="LA70" s="44"/>
      <c r="LB70" s="44"/>
      <c r="LC70" s="44"/>
      <c r="LD70" s="44"/>
      <c r="LE70" s="44"/>
      <c r="LF70" s="44"/>
      <c r="LG70" s="44"/>
      <c r="LH70" s="44"/>
      <c r="LI70" s="44"/>
      <c r="LJ70" s="44"/>
      <c r="LK70" s="44"/>
      <c r="LL70" s="44"/>
      <c r="LM70" s="44"/>
      <c r="LN70" s="44"/>
      <c r="LO70" s="44"/>
      <c r="LP70" s="44"/>
      <c r="LQ70" s="44"/>
      <c r="LR70" s="44"/>
      <c r="LS70" s="44"/>
      <c r="LT70" s="44"/>
      <c r="LU70" s="44"/>
      <c r="LV70" s="44"/>
      <c r="LW70" s="44"/>
      <c r="LX70" s="44"/>
      <c r="LY70" s="44"/>
      <c r="LZ70" s="44"/>
      <c r="MA70" s="44"/>
      <c r="MB70" s="44"/>
      <c r="MC70" s="44"/>
      <c r="MD70" s="44"/>
      <c r="ME70" s="44"/>
      <c r="MF70" s="44"/>
      <c r="MG70" s="44"/>
      <c r="MH70" s="44"/>
      <c r="MI70" s="44"/>
      <c r="MJ70" s="44"/>
      <c r="MK70" s="44"/>
      <c r="ML70" s="44"/>
      <c r="MM70" s="44"/>
      <c r="MN70" s="44"/>
      <c r="MO70" s="44"/>
      <c r="MP70" s="44"/>
      <c r="MQ70" s="44"/>
      <c r="MR70" s="44"/>
      <c r="MS70" s="44"/>
      <c r="MT70" s="44"/>
      <c r="MU70" s="44"/>
      <c r="MV70" s="44"/>
      <c r="MW70" s="44"/>
      <c r="MX70" s="44"/>
      <c r="MY70" s="44"/>
      <c r="MZ70" s="44"/>
      <c r="NA70" s="44"/>
      <c r="NB70" s="44"/>
      <c r="NC70" s="44"/>
      <c r="ND70" s="44"/>
      <c r="NE70" s="44"/>
      <c r="NF70" s="44"/>
      <c r="NG70" s="44"/>
      <c r="NH70" s="44"/>
      <c r="NI70" s="44"/>
      <c r="NJ70" s="44"/>
      <c r="NK70" s="44"/>
      <c r="NL70" s="44"/>
      <c r="NM70" s="44"/>
      <c r="NN70" s="44"/>
      <c r="NO70" s="44"/>
      <c r="NP70" s="44"/>
      <c r="NQ70" s="44"/>
      <c r="NR70" s="44"/>
      <c r="NS70" s="44"/>
      <c r="NT70" s="44"/>
      <c r="NU70" s="44"/>
      <c r="NV70" s="44"/>
      <c r="NW70" s="44"/>
      <c r="NX70" s="44"/>
      <c r="NY70" s="44"/>
      <c r="NZ70" s="44"/>
      <c r="OA70" s="44"/>
      <c r="OB70" s="44"/>
      <c r="OC70" s="44"/>
      <c r="OD70" s="44"/>
      <c r="OE70" s="44"/>
      <c r="OF70" s="44"/>
      <c r="OG70" s="44"/>
      <c r="OH70" s="44"/>
      <c r="OI70" s="44"/>
      <c r="OJ70" s="44"/>
      <c r="OK70" s="44"/>
      <c r="OL70" s="44"/>
      <c r="OM70" s="44"/>
      <c r="ON70" s="44"/>
      <c r="OO70" s="44"/>
      <c r="OP70" s="44"/>
      <c r="OQ70" s="44"/>
      <c r="OR70" s="44"/>
      <c r="OS70" s="44"/>
      <c r="OT70" s="44"/>
      <c r="OU70" s="44"/>
      <c r="OV70" s="44"/>
      <c r="OW70" s="44"/>
      <c r="OX70" s="44"/>
      <c r="OY70" s="44"/>
      <c r="OZ70" s="44"/>
      <c r="PA70" s="44"/>
      <c r="PB70" s="44"/>
      <c r="PC70" s="44"/>
      <c r="PD70" s="44"/>
      <c r="PE70" s="44"/>
      <c r="PF70" s="44"/>
      <c r="PG70" s="44"/>
      <c r="PH70" s="44"/>
      <c r="PI70" s="44"/>
      <c r="PJ70" s="44"/>
      <c r="PK70" s="44"/>
      <c r="PL70" s="44"/>
      <c r="PM70" s="44"/>
      <c r="PN70" s="44"/>
      <c r="PO70" s="44"/>
      <c r="PP70" s="44"/>
      <c r="PQ70" s="44"/>
      <c r="PR70" s="44"/>
      <c r="PS70" s="44"/>
      <c r="PT70" s="44"/>
      <c r="PU70" s="44"/>
      <c r="PV70" s="44"/>
      <c r="PW70" s="44"/>
      <c r="PX70" s="44"/>
      <c r="PY70" s="44"/>
      <c r="PZ70" s="44"/>
      <c r="QA70" s="44"/>
      <c r="QB70" s="44"/>
      <c r="QC70" s="44"/>
      <c r="QD70" s="44"/>
      <c r="QE70" s="44"/>
      <c r="QF70" s="44"/>
      <c r="QG70" s="44"/>
      <c r="QH70" s="44"/>
      <c r="QI70" s="44"/>
      <c r="QJ70" s="44"/>
      <c r="QK70" s="44"/>
      <c r="QL70" s="44"/>
      <c r="QM70" s="44"/>
      <c r="QN70" s="44"/>
      <c r="QO70" s="44"/>
      <c r="QP70" s="44"/>
      <c r="QQ70" s="44"/>
      <c r="QR70" s="44"/>
      <c r="QS70" s="44"/>
      <c r="QT70" s="44"/>
      <c r="QU70" s="44"/>
      <c r="QV70" s="44"/>
      <c r="QW70" s="44"/>
      <c r="QX70" s="44"/>
      <c r="QY70" s="44"/>
      <c r="QZ70" s="44"/>
      <c r="RA70" s="44"/>
      <c r="RB70" s="44"/>
      <c r="RC70" s="44"/>
      <c r="RD70" s="44"/>
      <c r="RE70" s="44"/>
      <c r="RF70" s="44"/>
      <c r="RG70" s="44"/>
      <c r="RH70" s="44"/>
      <c r="RI70" s="44"/>
      <c r="RJ70" s="44"/>
      <c r="RK70" s="44"/>
      <c r="RL70" s="44"/>
      <c r="RM70" s="44"/>
      <c r="RN70" s="44"/>
      <c r="RO70" s="44"/>
      <c r="RP70" s="44"/>
      <c r="RQ70" s="44"/>
      <c r="RR70" s="44"/>
      <c r="RS70" s="44"/>
      <c r="RT70" s="44"/>
      <c r="RU70" s="44"/>
      <c r="RV70" s="44"/>
      <c r="RW70" s="44"/>
      <c r="RX70" s="44"/>
      <c r="RY70" s="44"/>
      <c r="RZ70" s="44"/>
      <c r="SA70" s="44"/>
      <c r="SB70" s="44"/>
      <c r="SC70" s="44"/>
      <c r="SD70" s="44"/>
      <c r="SE70" s="44"/>
      <c r="SF70" s="44"/>
      <c r="SG70" s="44"/>
      <c r="SH70" s="44"/>
      <c r="SI70" s="44"/>
      <c r="SJ70" s="44"/>
      <c r="SK70" s="44"/>
      <c r="SL70" s="44"/>
      <c r="SM70" s="44"/>
      <c r="SN70" s="44"/>
      <c r="SO70" s="44"/>
      <c r="SP70" s="44"/>
      <c r="SQ70" s="44"/>
      <c r="SR70" s="44"/>
      <c r="SS70" s="44"/>
      <c r="ST70" s="44"/>
      <c r="SU70" s="44"/>
      <c r="SV70" s="44"/>
      <c r="SW70" s="44"/>
      <c r="SX70" s="44"/>
      <c r="SY70" s="44"/>
      <c r="SZ70" s="44"/>
      <c r="TA70" s="44"/>
      <c r="TB70" s="44"/>
      <c r="TC70" s="44"/>
      <c r="TD70" s="44"/>
      <c r="TE70" s="44"/>
      <c r="TF70" s="44"/>
      <c r="TG70" s="44"/>
      <c r="TH70" s="44"/>
      <c r="TI70" s="44"/>
      <c r="TJ70" s="44"/>
      <c r="TK70" s="44"/>
      <c r="TL70" s="44"/>
      <c r="TM70" s="44"/>
      <c r="TN70" s="44"/>
      <c r="TO70" s="44"/>
      <c r="TP70" s="44"/>
      <c r="TQ70" s="44"/>
      <c r="TR70" s="44"/>
      <c r="TS70" s="44"/>
      <c r="TT70" s="44"/>
      <c r="TU70" s="44"/>
      <c r="TV70" s="44"/>
      <c r="TW70" s="44"/>
      <c r="TX70" s="44"/>
      <c r="TY70" s="44"/>
    </row>
    <row r="71" spans="1:545" s="37" customFormat="1" x14ac:dyDescent="0.2">
      <c r="A71" s="38" t="s">
        <v>117</v>
      </c>
      <c r="B71" s="38">
        <v>8101002</v>
      </c>
      <c r="C71" s="97" t="s">
        <v>118</v>
      </c>
      <c r="D71" s="49">
        <v>0</v>
      </c>
      <c r="E71" s="50">
        <v>42187990</v>
      </c>
      <c r="F71" s="42">
        <v>0</v>
      </c>
      <c r="G71" s="51">
        <v>0</v>
      </c>
      <c r="H71" s="51">
        <v>0</v>
      </c>
      <c r="I71" s="50">
        <v>0</v>
      </c>
      <c r="J71" s="42">
        <v>0</v>
      </c>
      <c r="K71" s="51">
        <v>0</v>
      </c>
      <c r="L71" s="42">
        <v>0</v>
      </c>
      <c r="M71" s="51">
        <f t="shared" si="24"/>
        <v>42187990</v>
      </c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  <c r="JC71" s="44"/>
      <c r="JD71" s="44"/>
      <c r="JE71" s="44"/>
      <c r="JF71" s="44"/>
      <c r="JG71" s="44"/>
      <c r="JH71" s="44"/>
      <c r="JI71" s="44"/>
      <c r="JJ71" s="44"/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/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/>
      <c r="KP71" s="44"/>
      <c r="KQ71" s="44"/>
      <c r="KR71" s="44"/>
      <c r="KS71" s="44"/>
      <c r="KT71" s="44"/>
      <c r="KU71" s="44"/>
      <c r="KV71" s="44"/>
      <c r="KW71" s="44"/>
      <c r="KX71" s="44"/>
      <c r="KY71" s="44"/>
      <c r="KZ71" s="44"/>
      <c r="LA71" s="44"/>
      <c r="LB71" s="44"/>
      <c r="LC71" s="44"/>
      <c r="LD71" s="44"/>
      <c r="LE71" s="44"/>
      <c r="LF71" s="44"/>
      <c r="LG71" s="44"/>
      <c r="LH71" s="44"/>
      <c r="LI71" s="44"/>
      <c r="LJ71" s="44"/>
      <c r="LK71" s="44"/>
      <c r="LL71" s="44"/>
      <c r="LM71" s="44"/>
      <c r="LN71" s="44"/>
      <c r="LO71" s="44"/>
      <c r="LP71" s="44"/>
      <c r="LQ71" s="44"/>
      <c r="LR71" s="44"/>
      <c r="LS71" s="44"/>
      <c r="LT71" s="44"/>
      <c r="LU71" s="44"/>
      <c r="LV71" s="44"/>
      <c r="LW71" s="44"/>
      <c r="LX71" s="44"/>
      <c r="LY71" s="44"/>
      <c r="LZ71" s="44"/>
      <c r="MA71" s="44"/>
      <c r="MB71" s="44"/>
      <c r="MC71" s="44"/>
      <c r="MD71" s="44"/>
      <c r="ME71" s="44"/>
      <c r="MF71" s="44"/>
      <c r="MG71" s="44"/>
      <c r="MH71" s="44"/>
      <c r="MI71" s="44"/>
      <c r="MJ71" s="44"/>
      <c r="MK71" s="44"/>
      <c r="ML71" s="44"/>
      <c r="MM71" s="44"/>
      <c r="MN71" s="44"/>
      <c r="MO71" s="44"/>
      <c r="MP71" s="44"/>
      <c r="MQ71" s="44"/>
      <c r="MR71" s="44"/>
      <c r="MS71" s="44"/>
      <c r="MT71" s="44"/>
      <c r="MU71" s="44"/>
      <c r="MV71" s="44"/>
      <c r="MW71" s="44"/>
      <c r="MX71" s="44"/>
      <c r="MY71" s="44"/>
      <c r="MZ71" s="44"/>
      <c r="NA71" s="44"/>
      <c r="NB71" s="44"/>
      <c r="NC71" s="44"/>
      <c r="ND71" s="44"/>
      <c r="NE71" s="44"/>
      <c r="NF71" s="44"/>
      <c r="NG71" s="44"/>
      <c r="NH71" s="44"/>
      <c r="NI71" s="44"/>
      <c r="NJ71" s="44"/>
      <c r="NK71" s="44"/>
      <c r="NL71" s="44"/>
      <c r="NM71" s="44"/>
      <c r="NN71" s="44"/>
      <c r="NO71" s="44"/>
      <c r="NP71" s="44"/>
      <c r="NQ71" s="44"/>
      <c r="NR71" s="44"/>
      <c r="NS71" s="44"/>
      <c r="NT71" s="44"/>
      <c r="NU71" s="44"/>
      <c r="NV71" s="44"/>
      <c r="NW71" s="44"/>
      <c r="NX71" s="44"/>
      <c r="NY71" s="44"/>
      <c r="NZ71" s="44"/>
      <c r="OA71" s="44"/>
      <c r="OB71" s="44"/>
      <c r="OC71" s="44"/>
      <c r="OD71" s="44"/>
      <c r="OE71" s="44"/>
      <c r="OF71" s="44"/>
      <c r="OG71" s="44"/>
      <c r="OH71" s="44"/>
      <c r="OI71" s="44"/>
      <c r="OJ71" s="44"/>
      <c r="OK71" s="44"/>
      <c r="OL71" s="44"/>
      <c r="OM71" s="44"/>
      <c r="ON71" s="44"/>
      <c r="OO71" s="44"/>
      <c r="OP71" s="44"/>
      <c r="OQ71" s="44"/>
      <c r="OR71" s="44"/>
      <c r="OS71" s="44"/>
      <c r="OT71" s="44"/>
      <c r="OU71" s="44"/>
      <c r="OV71" s="44"/>
      <c r="OW71" s="44"/>
      <c r="OX71" s="44"/>
      <c r="OY71" s="44"/>
      <c r="OZ71" s="44"/>
      <c r="PA71" s="44"/>
      <c r="PB71" s="44"/>
      <c r="PC71" s="44"/>
      <c r="PD71" s="44"/>
      <c r="PE71" s="44"/>
      <c r="PF71" s="44"/>
      <c r="PG71" s="44"/>
      <c r="PH71" s="44"/>
      <c r="PI71" s="44"/>
      <c r="PJ71" s="44"/>
      <c r="PK71" s="44"/>
      <c r="PL71" s="44"/>
      <c r="PM71" s="44"/>
      <c r="PN71" s="44"/>
      <c r="PO71" s="44"/>
      <c r="PP71" s="44"/>
      <c r="PQ71" s="44"/>
      <c r="PR71" s="44"/>
      <c r="PS71" s="44"/>
      <c r="PT71" s="44"/>
      <c r="PU71" s="44"/>
      <c r="PV71" s="44"/>
      <c r="PW71" s="44"/>
      <c r="PX71" s="44"/>
      <c r="PY71" s="44"/>
      <c r="PZ71" s="44"/>
      <c r="QA71" s="44"/>
      <c r="QB71" s="44"/>
      <c r="QC71" s="44"/>
      <c r="QD71" s="44"/>
      <c r="QE71" s="44"/>
      <c r="QF71" s="44"/>
      <c r="QG71" s="44"/>
      <c r="QH71" s="44"/>
      <c r="QI71" s="44"/>
      <c r="QJ71" s="44"/>
      <c r="QK71" s="44"/>
      <c r="QL71" s="44"/>
      <c r="QM71" s="44"/>
      <c r="QN71" s="44"/>
      <c r="QO71" s="44"/>
      <c r="QP71" s="44"/>
      <c r="QQ71" s="44"/>
      <c r="QR71" s="44"/>
      <c r="QS71" s="44"/>
      <c r="QT71" s="44"/>
      <c r="QU71" s="44"/>
      <c r="QV71" s="44"/>
      <c r="QW71" s="44"/>
      <c r="QX71" s="44"/>
      <c r="QY71" s="44"/>
      <c r="QZ71" s="44"/>
      <c r="RA71" s="44"/>
      <c r="RB71" s="44"/>
      <c r="RC71" s="44"/>
      <c r="RD71" s="44"/>
      <c r="RE71" s="44"/>
      <c r="RF71" s="44"/>
      <c r="RG71" s="44"/>
      <c r="RH71" s="44"/>
      <c r="RI71" s="44"/>
      <c r="RJ71" s="44"/>
      <c r="RK71" s="44"/>
      <c r="RL71" s="44"/>
      <c r="RM71" s="44"/>
      <c r="RN71" s="44"/>
      <c r="RO71" s="44"/>
      <c r="RP71" s="44"/>
      <c r="RQ71" s="44"/>
      <c r="RR71" s="44"/>
      <c r="RS71" s="44"/>
      <c r="RT71" s="44"/>
      <c r="RU71" s="44"/>
      <c r="RV71" s="44"/>
      <c r="RW71" s="44"/>
      <c r="RX71" s="44"/>
      <c r="RY71" s="44"/>
      <c r="RZ71" s="44"/>
      <c r="SA71" s="44"/>
      <c r="SB71" s="44"/>
      <c r="SC71" s="44"/>
      <c r="SD71" s="44"/>
      <c r="SE71" s="44"/>
      <c r="SF71" s="44"/>
      <c r="SG71" s="44"/>
      <c r="SH71" s="44"/>
      <c r="SI71" s="44"/>
      <c r="SJ71" s="44"/>
      <c r="SK71" s="44"/>
      <c r="SL71" s="44"/>
      <c r="SM71" s="44"/>
      <c r="SN71" s="44"/>
      <c r="SO71" s="44"/>
      <c r="SP71" s="44"/>
      <c r="SQ71" s="44"/>
      <c r="SR71" s="44"/>
      <c r="SS71" s="44"/>
      <c r="ST71" s="44"/>
      <c r="SU71" s="44"/>
      <c r="SV71" s="44"/>
      <c r="SW71" s="44"/>
      <c r="SX71" s="44"/>
      <c r="SY71" s="44"/>
      <c r="SZ71" s="44"/>
      <c r="TA71" s="44"/>
      <c r="TB71" s="44"/>
      <c r="TC71" s="44"/>
      <c r="TD71" s="44"/>
      <c r="TE71" s="44"/>
      <c r="TF71" s="44"/>
      <c r="TG71" s="44"/>
      <c r="TH71" s="44"/>
      <c r="TI71" s="44"/>
      <c r="TJ71" s="44"/>
      <c r="TK71" s="44"/>
      <c r="TL71" s="44"/>
      <c r="TM71" s="44"/>
      <c r="TN71" s="44"/>
      <c r="TO71" s="44"/>
      <c r="TP71" s="44"/>
      <c r="TQ71" s="44"/>
      <c r="TR71" s="44"/>
      <c r="TS71" s="44"/>
      <c r="TT71" s="44"/>
      <c r="TU71" s="44"/>
      <c r="TV71" s="44"/>
      <c r="TW71" s="44"/>
      <c r="TX71" s="44"/>
      <c r="TY71" s="44"/>
    </row>
    <row r="72" spans="1:545" s="37" customFormat="1" x14ac:dyDescent="0.2">
      <c r="A72" s="38" t="s">
        <v>114</v>
      </c>
      <c r="B72" s="38" t="s">
        <v>119</v>
      </c>
      <c r="C72" s="97" t="s">
        <v>120</v>
      </c>
      <c r="D72" s="49">
        <v>95633816</v>
      </c>
      <c r="E72" s="50">
        <v>119924800</v>
      </c>
      <c r="F72" s="42">
        <v>74997876</v>
      </c>
      <c r="G72" s="51">
        <v>130003169</v>
      </c>
      <c r="H72" s="51">
        <v>92056217</v>
      </c>
      <c r="I72" s="50">
        <v>69187202</v>
      </c>
      <c r="J72" s="42">
        <v>79371438</v>
      </c>
      <c r="K72" s="51">
        <v>80827598</v>
      </c>
      <c r="L72" s="42">
        <v>76261544</v>
      </c>
      <c r="M72" s="51">
        <f t="shared" si="24"/>
        <v>818263660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/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/>
      <c r="JY72" s="44"/>
      <c r="JZ72" s="44"/>
      <c r="KA72" s="44"/>
      <c r="KB72" s="44"/>
      <c r="KC72" s="44"/>
      <c r="KD72" s="44"/>
      <c r="KE72" s="44"/>
      <c r="KF72" s="44"/>
      <c r="KG72" s="44"/>
      <c r="KH72" s="44"/>
      <c r="KI72" s="44"/>
      <c r="KJ72" s="44"/>
      <c r="KK72" s="44"/>
      <c r="KL72" s="44"/>
      <c r="KM72" s="44"/>
      <c r="KN72" s="44"/>
      <c r="KO72" s="44"/>
      <c r="KP72" s="44"/>
      <c r="KQ72" s="44"/>
      <c r="KR72" s="44"/>
      <c r="KS72" s="44"/>
      <c r="KT72" s="44"/>
      <c r="KU72" s="44"/>
      <c r="KV72" s="44"/>
      <c r="KW72" s="44"/>
      <c r="KX72" s="44"/>
      <c r="KY72" s="44"/>
      <c r="KZ72" s="44"/>
      <c r="LA72" s="44"/>
      <c r="LB72" s="44"/>
      <c r="LC72" s="44"/>
      <c r="LD72" s="44"/>
      <c r="LE72" s="44"/>
      <c r="LF72" s="44"/>
      <c r="LG72" s="44"/>
      <c r="LH72" s="44"/>
      <c r="LI72" s="44"/>
      <c r="LJ72" s="44"/>
      <c r="LK72" s="44"/>
      <c r="LL72" s="44"/>
      <c r="LM72" s="44"/>
      <c r="LN72" s="44"/>
      <c r="LO72" s="44"/>
      <c r="LP72" s="44"/>
      <c r="LQ72" s="44"/>
      <c r="LR72" s="44"/>
      <c r="LS72" s="44"/>
      <c r="LT72" s="44"/>
      <c r="LU72" s="44"/>
      <c r="LV72" s="44"/>
      <c r="LW72" s="44"/>
      <c r="LX72" s="44"/>
      <c r="LY72" s="44"/>
      <c r="LZ72" s="44"/>
      <c r="MA72" s="44"/>
      <c r="MB72" s="44"/>
      <c r="MC72" s="44"/>
      <c r="MD72" s="44"/>
      <c r="ME72" s="44"/>
      <c r="MF72" s="44"/>
      <c r="MG72" s="44"/>
      <c r="MH72" s="44"/>
      <c r="MI72" s="44"/>
      <c r="MJ72" s="44"/>
      <c r="MK72" s="44"/>
      <c r="ML72" s="44"/>
      <c r="MM72" s="44"/>
      <c r="MN72" s="44"/>
      <c r="MO72" s="44"/>
      <c r="MP72" s="44"/>
      <c r="MQ72" s="44"/>
      <c r="MR72" s="44"/>
      <c r="MS72" s="44"/>
      <c r="MT72" s="44"/>
      <c r="MU72" s="44"/>
      <c r="MV72" s="44"/>
      <c r="MW72" s="44"/>
      <c r="MX72" s="44"/>
      <c r="MY72" s="44"/>
      <c r="MZ72" s="44"/>
      <c r="NA72" s="44"/>
      <c r="NB72" s="44"/>
      <c r="NC72" s="44"/>
      <c r="ND72" s="44"/>
      <c r="NE72" s="44"/>
      <c r="NF72" s="44"/>
      <c r="NG72" s="44"/>
      <c r="NH72" s="44"/>
      <c r="NI72" s="44"/>
      <c r="NJ72" s="44"/>
      <c r="NK72" s="44"/>
      <c r="NL72" s="44"/>
      <c r="NM72" s="44"/>
      <c r="NN72" s="44"/>
      <c r="NO72" s="44"/>
      <c r="NP72" s="44"/>
      <c r="NQ72" s="44"/>
      <c r="NR72" s="44"/>
      <c r="NS72" s="44"/>
      <c r="NT72" s="44"/>
      <c r="NU72" s="44"/>
      <c r="NV72" s="44"/>
      <c r="NW72" s="44"/>
      <c r="NX72" s="44"/>
      <c r="NY72" s="44"/>
      <c r="NZ72" s="44"/>
      <c r="OA72" s="44"/>
      <c r="OB72" s="44"/>
      <c r="OC72" s="44"/>
      <c r="OD72" s="44"/>
      <c r="OE72" s="44"/>
      <c r="OF72" s="44"/>
      <c r="OG72" s="44"/>
      <c r="OH72" s="44"/>
      <c r="OI72" s="44"/>
      <c r="OJ72" s="44"/>
      <c r="OK72" s="44"/>
      <c r="OL72" s="44"/>
      <c r="OM72" s="44"/>
      <c r="ON72" s="44"/>
      <c r="OO72" s="44"/>
      <c r="OP72" s="44"/>
      <c r="OQ72" s="44"/>
      <c r="OR72" s="44"/>
      <c r="OS72" s="44"/>
      <c r="OT72" s="44"/>
      <c r="OU72" s="44"/>
      <c r="OV72" s="44"/>
      <c r="OW72" s="44"/>
      <c r="OX72" s="44"/>
      <c r="OY72" s="44"/>
      <c r="OZ72" s="44"/>
      <c r="PA72" s="44"/>
      <c r="PB72" s="44"/>
      <c r="PC72" s="44"/>
      <c r="PD72" s="44"/>
      <c r="PE72" s="44"/>
      <c r="PF72" s="44"/>
      <c r="PG72" s="44"/>
      <c r="PH72" s="44"/>
      <c r="PI72" s="44"/>
      <c r="PJ72" s="44"/>
      <c r="PK72" s="44"/>
      <c r="PL72" s="44"/>
      <c r="PM72" s="44"/>
      <c r="PN72" s="44"/>
      <c r="PO72" s="44"/>
      <c r="PP72" s="44"/>
      <c r="PQ72" s="44"/>
      <c r="PR72" s="44"/>
      <c r="PS72" s="44"/>
      <c r="PT72" s="44"/>
      <c r="PU72" s="44"/>
      <c r="PV72" s="44"/>
      <c r="PW72" s="44"/>
      <c r="PX72" s="44"/>
      <c r="PY72" s="44"/>
      <c r="PZ72" s="44"/>
      <c r="QA72" s="44"/>
      <c r="QB72" s="44"/>
      <c r="QC72" s="44"/>
      <c r="QD72" s="44"/>
      <c r="QE72" s="44"/>
      <c r="QF72" s="44"/>
      <c r="QG72" s="44"/>
      <c r="QH72" s="44"/>
      <c r="QI72" s="44"/>
      <c r="QJ72" s="44"/>
      <c r="QK72" s="44"/>
      <c r="QL72" s="44"/>
      <c r="QM72" s="44"/>
      <c r="QN72" s="44"/>
      <c r="QO72" s="44"/>
      <c r="QP72" s="44"/>
      <c r="QQ72" s="44"/>
      <c r="QR72" s="44"/>
      <c r="QS72" s="44"/>
      <c r="QT72" s="44"/>
      <c r="QU72" s="44"/>
      <c r="QV72" s="44"/>
      <c r="QW72" s="44"/>
      <c r="QX72" s="44"/>
      <c r="QY72" s="44"/>
      <c r="QZ72" s="44"/>
      <c r="RA72" s="44"/>
      <c r="RB72" s="44"/>
      <c r="RC72" s="44"/>
      <c r="RD72" s="44"/>
      <c r="RE72" s="44"/>
      <c r="RF72" s="44"/>
      <c r="RG72" s="44"/>
      <c r="RH72" s="44"/>
      <c r="RI72" s="44"/>
      <c r="RJ72" s="44"/>
      <c r="RK72" s="44"/>
      <c r="RL72" s="44"/>
      <c r="RM72" s="44"/>
      <c r="RN72" s="44"/>
      <c r="RO72" s="44"/>
      <c r="RP72" s="44"/>
      <c r="RQ72" s="44"/>
      <c r="RR72" s="44"/>
      <c r="RS72" s="44"/>
      <c r="RT72" s="44"/>
      <c r="RU72" s="44"/>
      <c r="RV72" s="44"/>
      <c r="RW72" s="44"/>
      <c r="RX72" s="44"/>
      <c r="RY72" s="44"/>
      <c r="RZ72" s="44"/>
      <c r="SA72" s="44"/>
      <c r="SB72" s="44"/>
      <c r="SC72" s="44"/>
      <c r="SD72" s="44"/>
      <c r="SE72" s="44"/>
      <c r="SF72" s="44"/>
      <c r="SG72" s="44"/>
      <c r="SH72" s="44"/>
      <c r="SI72" s="44"/>
      <c r="SJ72" s="44"/>
      <c r="SK72" s="44"/>
      <c r="SL72" s="44"/>
      <c r="SM72" s="44"/>
      <c r="SN72" s="44"/>
      <c r="SO72" s="44"/>
      <c r="SP72" s="44"/>
      <c r="SQ72" s="44"/>
      <c r="SR72" s="44"/>
      <c r="SS72" s="44"/>
      <c r="ST72" s="44"/>
      <c r="SU72" s="44"/>
      <c r="SV72" s="44"/>
      <c r="SW72" s="44"/>
      <c r="SX72" s="44"/>
      <c r="SY72" s="44"/>
      <c r="SZ72" s="44"/>
      <c r="TA72" s="44"/>
      <c r="TB72" s="44"/>
      <c r="TC72" s="44"/>
      <c r="TD72" s="44"/>
      <c r="TE72" s="44"/>
      <c r="TF72" s="44"/>
      <c r="TG72" s="44"/>
      <c r="TH72" s="44"/>
      <c r="TI72" s="44"/>
      <c r="TJ72" s="44"/>
      <c r="TK72" s="44"/>
      <c r="TL72" s="44"/>
      <c r="TM72" s="44"/>
      <c r="TN72" s="44"/>
      <c r="TO72" s="44"/>
      <c r="TP72" s="44"/>
      <c r="TQ72" s="44"/>
      <c r="TR72" s="44"/>
      <c r="TS72" s="44"/>
      <c r="TT72" s="44"/>
      <c r="TU72" s="44"/>
      <c r="TV72" s="44"/>
      <c r="TW72" s="44"/>
      <c r="TX72" s="44"/>
      <c r="TY72" s="44"/>
    </row>
    <row r="73" spans="1:545" s="37" customFormat="1" x14ac:dyDescent="0.2">
      <c r="A73" s="38" t="s">
        <v>117</v>
      </c>
      <c r="B73" s="38" t="s">
        <v>121</v>
      </c>
      <c r="C73" s="97" t="s">
        <v>122</v>
      </c>
      <c r="D73" s="49">
        <v>0</v>
      </c>
      <c r="E73" s="50">
        <v>2060973</v>
      </c>
      <c r="F73" s="42">
        <v>0</v>
      </c>
      <c r="G73" s="51">
        <v>0</v>
      </c>
      <c r="H73" s="51">
        <v>0</v>
      </c>
      <c r="I73" s="50">
        <v>0</v>
      </c>
      <c r="J73" s="42">
        <v>0</v>
      </c>
      <c r="K73" s="51">
        <v>0</v>
      </c>
      <c r="L73" s="42">
        <v>0</v>
      </c>
      <c r="M73" s="51">
        <f t="shared" si="24"/>
        <v>2060973</v>
      </c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  <c r="LW73" s="44"/>
      <c r="LX73" s="44"/>
      <c r="LY73" s="44"/>
      <c r="LZ73" s="44"/>
      <c r="MA73" s="44"/>
      <c r="MB73" s="44"/>
      <c r="MC73" s="44"/>
      <c r="MD73" s="44"/>
      <c r="ME73" s="44"/>
      <c r="MF73" s="44"/>
      <c r="MG73" s="44"/>
      <c r="MH73" s="44"/>
      <c r="MI73" s="44"/>
      <c r="MJ73" s="44"/>
      <c r="MK73" s="44"/>
      <c r="ML73" s="44"/>
      <c r="MM73" s="44"/>
      <c r="MN73" s="44"/>
      <c r="MO73" s="44"/>
      <c r="MP73" s="44"/>
      <c r="MQ73" s="44"/>
      <c r="MR73" s="44"/>
      <c r="MS73" s="44"/>
      <c r="MT73" s="44"/>
      <c r="MU73" s="44"/>
      <c r="MV73" s="44"/>
      <c r="MW73" s="44"/>
      <c r="MX73" s="44"/>
      <c r="MY73" s="44"/>
      <c r="MZ73" s="44"/>
      <c r="NA73" s="44"/>
      <c r="NB73" s="44"/>
      <c r="NC73" s="44"/>
      <c r="ND73" s="44"/>
      <c r="NE73" s="44"/>
      <c r="NF73" s="44"/>
      <c r="NG73" s="44"/>
      <c r="NH73" s="44"/>
      <c r="NI73" s="44"/>
      <c r="NJ73" s="44"/>
      <c r="NK73" s="44"/>
      <c r="NL73" s="44"/>
      <c r="NM73" s="44"/>
      <c r="NN73" s="44"/>
      <c r="NO73" s="44"/>
      <c r="NP73" s="44"/>
      <c r="NQ73" s="44"/>
      <c r="NR73" s="44"/>
      <c r="NS73" s="44"/>
      <c r="NT73" s="44"/>
      <c r="NU73" s="44"/>
      <c r="NV73" s="44"/>
      <c r="NW73" s="44"/>
      <c r="NX73" s="44"/>
      <c r="NY73" s="44"/>
      <c r="NZ73" s="44"/>
      <c r="OA73" s="44"/>
      <c r="OB73" s="44"/>
      <c r="OC73" s="44"/>
      <c r="OD73" s="44"/>
      <c r="OE73" s="44"/>
      <c r="OF73" s="44"/>
      <c r="OG73" s="44"/>
      <c r="OH73" s="44"/>
      <c r="OI73" s="44"/>
      <c r="OJ73" s="44"/>
      <c r="OK73" s="44"/>
      <c r="OL73" s="44"/>
      <c r="OM73" s="44"/>
      <c r="ON73" s="44"/>
      <c r="OO73" s="44"/>
      <c r="OP73" s="44"/>
      <c r="OQ73" s="44"/>
      <c r="OR73" s="44"/>
      <c r="OS73" s="44"/>
      <c r="OT73" s="44"/>
      <c r="OU73" s="44"/>
      <c r="OV73" s="44"/>
      <c r="OW73" s="44"/>
      <c r="OX73" s="44"/>
      <c r="OY73" s="44"/>
      <c r="OZ73" s="44"/>
      <c r="PA73" s="44"/>
      <c r="PB73" s="44"/>
      <c r="PC73" s="44"/>
      <c r="PD73" s="44"/>
      <c r="PE73" s="44"/>
      <c r="PF73" s="44"/>
      <c r="PG73" s="44"/>
      <c r="PH73" s="44"/>
      <c r="PI73" s="44"/>
      <c r="PJ73" s="44"/>
      <c r="PK73" s="44"/>
      <c r="PL73" s="44"/>
      <c r="PM73" s="44"/>
      <c r="PN73" s="44"/>
      <c r="PO73" s="44"/>
      <c r="PP73" s="44"/>
      <c r="PQ73" s="44"/>
      <c r="PR73" s="44"/>
      <c r="PS73" s="44"/>
      <c r="PT73" s="44"/>
      <c r="PU73" s="44"/>
      <c r="PV73" s="44"/>
      <c r="PW73" s="44"/>
      <c r="PX73" s="44"/>
      <c r="PY73" s="44"/>
      <c r="PZ73" s="44"/>
      <c r="QA73" s="44"/>
      <c r="QB73" s="44"/>
      <c r="QC73" s="44"/>
      <c r="QD73" s="44"/>
      <c r="QE73" s="44"/>
      <c r="QF73" s="44"/>
      <c r="QG73" s="44"/>
      <c r="QH73" s="44"/>
      <c r="QI73" s="44"/>
      <c r="QJ73" s="44"/>
      <c r="QK73" s="44"/>
      <c r="QL73" s="44"/>
      <c r="QM73" s="44"/>
      <c r="QN73" s="44"/>
      <c r="QO73" s="44"/>
      <c r="QP73" s="44"/>
      <c r="QQ73" s="44"/>
      <c r="QR73" s="44"/>
      <c r="QS73" s="44"/>
      <c r="QT73" s="44"/>
      <c r="QU73" s="44"/>
      <c r="QV73" s="44"/>
      <c r="QW73" s="44"/>
      <c r="QX73" s="44"/>
      <c r="QY73" s="44"/>
      <c r="QZ73" s="44"/>
      <c r="RA73" s="44"/>
      <c r="RB73" s="44"/>
      <c r="RC73" s="44"/>
      <c r="RD73" s="44"/>
      <c r="RE73" s="44"/>
      <c r="RF73" s="44"/>
      <c r="RG73" s="44"/>
      <c r="RH73" s="44"/>
      <c r="RI73" s="44"/>
      <c r="RJ73" s="44"/>
      <c r="RK73" s="44"/>
      <c r="RL73" s="44"/>
      <c r="RM73" s="44"/>
      <c r="RN73" s="44"/>
      <c r="RO73" s="44"/>
      <c r="RP73" s="44"/>
      <c r="RQ73" s="44"/>
      <c r="RR73" s="44"/>
      <c r="RS73" s="44"/>
      <c r="RT73" s="44"/>
      <c r="RU73" s="44"/>
      <c r="RV73" s="44"/>
      <c r="RW73" s="44"/>
      <c r="RX73" s="44"/>
      <c r="RY73" s="44"/>
      <c r="RZ73" s="44"/>
      <c r="SA73" s="44"/>
      <c r="SB73" s="44"/>
      <c r="SC73" s="44"/>
      <c r="SD73" s="44"/>
      <c r="SE73" s="44"/>
      <c r="SF73" s="44"/>
      <c r="SG73" s="44"/>
      <c r="SH73" s="44"/>
      <c r="SI73" s="44"/>
      <c r="SJ73" s="44"/>
      <c r="SK73" s="44"/>
      <c r="SL73" s="44"/>
      <c r="SM73" s="44"/>
      <c r="SN73" s="44"/>
      <c r="SO73" s="44"/>
      <c r="SP73" s="44"/>
      <c r="SQ73" s="44"/>
      <c r="SR73" s="44"/>
      <c r="SS73" s="44"/>
      <c r="ST73" s="44"/>
      <c r="SU73" s="44"/>
      <c r="SV73" s="44"/>
      <c r="SW73" s="44"/>
      <c r="SX73" s="44"/>
      <c r="SY73" s="44"/>
      <c r="SZ73" s="44"/>
      <c r="TA73" s="44"/>
      <c r="TB73" s="44"/>
      <c r="TC73" s="44"/>
      <c r="TD73" s="44"/>
      <c r="TE73" s="44"/>
      <c r="TF73" s="44"/>
      <c r="TG73" s="44"/>
      <c r="TH73" s="44"/>
      <c r="TI73" s="44"/>
      <c r="TJ73" s="44"/>
      <c r="TK73" s="44"/>
      <c r="TL73" s="44"/>
      <c r="TM73" s="44"/>
      <c r="TN73" s="44"/>
      <c r="TO73" s="44"/>
      <c r="TP73" s="44"/>
      <c r="TQ73" s="44"/>
      <c r="TR73" s="44"/>
      <c r="TS73" s="44"/>
      <c r="TT73" s="44"/>
      <c r="TU73" s="44"/>
      <c r="TV73" s="44"/>
      <c r="TW73" s="44"/>
      <c r="TX73" s="44"/>
      <c r="TY73" s="44"/>
    </row>
    <row r="74" spans="1:545" s="37" customFormat="1" x14ac:dyDescent="0.2">
      <c r="A74" s="38" t="s">
        <v>114</v>
      </c>
      <c r="B74" s="38" t="s">
        <v>123</v>
      </c>
      <c r="C74" s="97" t="s">
        <v>124</v>
      </c>
      <c r="D74" s="49">
        <v>28158058</v>
      </c>
      <c r="E74" s="50">
        <v>64708480</v>
      </c>
      <c r="F74" s="42">
        <v>27979281</v>
      </c>
      <c r="G74" s="51">
        <v>27077099</v>
      </c>
      <c r="H74" s="51">
        <v>30982985</v>
      </c>
      <c r="I74" s="50">
        <v>56304558</v>
      </c>
      <c r="J74" s="42">
        <v>42568390</v>
      </c>
      <c r="K74" s="51">
        <v>42795333</v>
      </c>
      <c r="L74" s="42">
        <v>43523956</v>
      </c>
      <c r="M74" s="51">
        <f t="shared" si="24"/>
        <v>364098140</v>
      </c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  <c r="LV74" s="44"/>
      <c r="LW74" s="44"/>
      <c r="LX74" s="44"/>
      <c r="LY74" s="44"/>
      <c r="LZ74" s="44"/>
      <c r="MA74" s="44"/>
      <c r="MB74" s="44"/>
      <c r="MC74" s="44"/>
      <c r="MD74" s="44"/>
      <c r="ME74" s="44"/>
      <c r="MF74" s="44"/>
      <c r="MG74" s="44"/>
      <c r="MH74" s="44"/>
      <c r="MI74" s="44"/>
      <c r="MJ74" s="44"/>
      <c r="MK74" s="44"/>
      <c r="ML74" s="44"/>
      <c r="MM74" s="44"/>
      <c r="MN74" s="44"/>
      <c r="MO74" s="44"/>
      <c r="MP74" s="44"/>
      <c r="MQ74" s="44"/>
      <c r="MR74" s="44"/>
      <c r="MS74" s="44"/>
      <c r="MT74" s="44"/>
      <c r="MU74" s="44"/>
      <c r="MV74" s="44"/>
      <c r="MW74" s="44"/>
      <c r="MX74" s="44"/>
      <c r="MY74" s="44"/>
      <c r="MZ74" s="44"/>
      <c r="NA74" s="44"/>
      <c r="NB74" s="44"/>
      <c r="NC74" s="44"/>
      <c r="ND74" s="44"/>
      <c r="NE74" s="44"/>
      <c r="NF74" s="44"/>
      <c r="NG74" s="44"/>
      <c r="NH74" s="44"/>
      <c r="NI74" s="44"/>
      <c r="NJ74" s="44"/>
      <c r="NK74" s="44"/>
      <c r="NL74" s="44"/>
      <c r="NM74" s="44"/>
      <c r="NN74" s="44"/>
      <c r="NO74" s="44"/>
      <c r="NP74" s="44"/>
      <c r="NQ74" s="44"/>
      <c r="NR74" s="44"/>
      <c r="NS74" s="44"/>
      <c r="NT74" s="44"/>
      <c r="NU74" s="44"/>
      <c r="NV74" s="44"/>
      <c r="NW74" s="44"/>
      <c r="NX74" s="44"/>
      <c r="NY74" s="44"/>
      <c r="NZ74" s="44"/>
      <c r="OA74" s="44"/>
      <c r="OB74" s="44"/>
      <c r="OC74" s="44"/>
      <c r="OD74" s="44"/>
      <c r="OE74" s="44"/>
      <c r="OF74" s="44"/>
      <c r="OG74" s="44"/>
      <c r="OH74" s="44"/>
      <c r="OI74" s="44"/>
      <c r="OJ74" s="44"/>
      <c r="OK74" s="44"/>
      <c r="OL74" s="44"/>
      <c r="OM74" s="44"/>
      <c r="ON74" s="44"/>
      <c r="OO74" s="44"/>
      <c r="OP74" s="44"/>
      <c r="OQ74" s="44"/>
      <c r="OR74" s="44"/>
      <c r="OS74" s="44"/>
      <c r="OT74" s="44"/>
      <c r="OU74" s="44"/>
      <c r="OV74" s="44"/>
      <c r="OW74" s="44"/>
      <c r="OX74" s="44"/>
      <c r="OY74" s="44"/>
      <c r="OZ74" s="44"/>
      <c r="PA74" s="44"/>
      <c r="PB74" s="44"/>
      <c r="PC74" s="44"/>
      <c r="PD74" s="44"/>
      <c r="PE74" s="44"/>
      <c r="PF74" s="44"/>
      <c r="PG74" s="44"/>
      <c r="PH74" s="44"/>
      <c r="PI74" s="44"/>
      <c r="PJ74" s="44"/>
      <c r="PK74" s="44"/>
      <c r="PL74" s="44"/>
      <c r="PM74" s="44"/>
      <c r="PN74" s="44"/>
      <c r="PO74" s="44"/>
      <c r="PP74" s="44"/>
      <c r="PQ74" s="44"/>
      <c r="PR74" s="44"/>
      <c r="PS74" s="44"/>
      <c r="PT74" s="44"/>
      <c r="PU74" s="44"/>
      <c r="PV74" s="44"/>
      <c r="PW74" s="44"/>
      <c r="PX74" s="44"/>
      <c r="PY74" s="44"/>
      <c r="PZ74" s="44"/>
      <c r="QA74" s="44"/>
      <c r="QB74" s="44"/>
      <c r="QC74" s="44"/>
      <c r="QD74" s="44"/>
      <c r="QE74" s="44"/>
      <c r="QF74" s="44"/>
      <c r="QG74" s="44"/>
      <c r="QH74" s="44"/>
      <c r="QI74" s="44"/>
      <c r="QJ74" s="44"/>
      <c r="QK74" s="44"/>
      <c r="QL74" s="44"/>
      <c r="QM74" s="44"/>
      <c r="QN74" s="44"/>
      <c r="QO74" s="44"/>
      <c r="QP74" s="44"/>
      <c r="QQ74" s="44"/>
      <c r="QR74" s="44"/>
      <c r="QS74" s="44"/>
      <c r="QT74" s="44"/>
      <c r="QU74" s="44"/>
      <c r="QV74" s="44"/>
      <c r="QW74" s="44"/>
      <c r="QX74" s="44"/>
      <c r="QY74" s="44"/>
      <c r="QZ74" s="44"/>
      <c r="RA74" s="44"/>
      <c r="RB74" s="44"/>
      <c r="RC74" s="44"/>
      <c r="RD74" s="44"/>
      <c r="RE74" s="44"/>
      <c r="RF74" s="44"/>
      <c r="RG74" s="44"/>
      <c r="RH74" s="44"/>
      <c r="RI74" s="44"/>
      <c r="RJ74" s="44"/>
      <c r="RK74" s="44"/>
      <c r="RL74" s="44"/>
      <c r="RM74" s="44"/>
      <c r="RN74" s="44"/>
      <c r="RO74" s="44"/>
      <c r="RP74" s="44"/>
      <c r="RQ74" s="44"/>
      <c r="RR74" s="44"/>
      <c r="RS74" s="44"/>
      <c r="RT74" s="44"/>
      <c r="RU74" s="44"/>
      <c r="RV74" s="44"/>
      <c r="RW74" s="44"/>
      <c r="RX74" s="44"/>
      <c r="RY74" s="44"/>
      <c r="RZ74" s="44"/>
      <c r="SA74" s="44"/>
      <c r="SB74" s="44"/>
      <c r="SC74" s="44"/>
      <c r="SD74" s="44"/>
      <c r="SE74" s="44"/>
      <c r="SF74" s="44"/>
      <c r="SG74" s="44"/>
      <c r="SH74" s="44"/>
      <c r="SI74" s="44"/>
      <c r="SJ74" s="44"/>
      <c r="SK74" s="44"/>
      <c r="SL74" s="44"/>
      <c r="SM74" s="44"/>
      <c r="SN74" s="44"/>
      <c r="SO74" s="44"/>
      <c r="SP74" s="44"/>
      <c r="SQ74" s="44"/>
      <c r="SR74" s="44"/>
      <c r="SS74" s="44"/>
      <c r="ST74" s="44"/>
      <c r="SU74" s="44"/>
      <c r="SV74" s="44"/>
      <c r="SW74" s="44"/>
      <c r="SX74" s="44"/>
      <c r="SY74" s="44"/>
      <c r="SZ74" s="44"/>
      <c r="TA74" s="44"/>
      <c r="TB74" s="44"/>
      <c r="TC74" s="44"/>
      <c r="TD74" s="44"/>
      <c r="TE74" s="44"/>
      <c r="TF74" s="44"/>
      <c r="TG74" s="44"/>
      <c r="TH74" s="44"/>
      <c r="TI74" s="44"/>
      <c r="TJ74" s="44"/>
      <c r="TK74" s="44"/>
      <c r="TL74" s="44"/>
      <c r="TM74" s="44"/>
      <c r="TN74" s="44"/>
      <c r="TO74" s="44"/>
      <c r="TP74" s="44"/>
      <c r="TQ74" s="44"/>
      <c r="TR74" s="44"/>
      <c r="TS74" s="44"/>
      <c r="TT74" s="44"/>
      <c r="TU74" s="44"/>
      <c r="TV74" s="44"/>
      <c r="TW74" s="44"/>
      <c r="TX74" s="44"/>
      <c r="TY74" s="44"/>
    </row>
    <row r="75" spans="1:545" s="37" customFormat="1" x14ac:dyDescent="0.2">
      <c r="A75" s="38" t="s">
        <v>114</v>
      </c>
      <c r="B75" s="38" t="s">
        <v>125</v>
      </c>
      <c r="C75" s="97" t="s">
        <v>126</v>
      </c>
      <c r="D75" s="49">
        <v>140593553</v>
      </c>
      <c r="E75" s="50">
        <v>45753610</v>
      </c>
      <c r="F75" s="42">
        <v>45753610</v>
      </c>
      <c r="G75" s="51">
        <v>212223058</v>
      </c>
      <c r="H75" s="51">
        <v>43620197</v>
      </c>
      <c r="I75" s="50">
        <v>45753610</v>
      </c>
      <c r="J75" s="42">
        <v>243348713</v>
      </c>
      <c r="K75" s="51">
        <v>45753610</v>
      </c>
      <c r="L75" s="42">
        <v>45753610</v>
      </c>
      <c r="M75" s="51">
        <f t="shared" si="24"/>
        <v>868553571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  <c r="LV75" s="44"/>
      <c r="LW75" s="44"/>
      <c r="LX75" s="44"/>
      <c r="LY75" s="44"/>
      <c r="LZ75" s="44"/>
      <c r="MA75" s="44"/>
      <c r="MB75" s="44"/>
      <c r="MC75" s="44"/>
      <c r="MD75" s="44"/>
      <c r="ME75" s="44"/>
      <c r="MF75" s="44"/>
      <c r="MG75" s="44"/>
      <c r="MH75" s="44"/>
      <c r="MI75" s="44"/>
      <c r="MJ75" s="44"/>
      <c r="MK75" s="44"/>
      <c r="ML75" s="44"/>
      <c r="MM75" s="44"/>
      <c r="MN75" s="44"/>
      <c r="MO75" s="44"/>
      <c r="MP75" s="44"/>
      <c r="MQ75" s="44"/>
      <c r="MR75" s="44"/>
      <c r="MS75" s="44"/>
      <c r="MT75" s="44"/>
      <c r="MU75" s="44"/>
      <c r="MV75" s="44"/>
      <c r="MW75" s="44"/>
      <c r="MX75" s="44"/>
      <c r="MY75" s="44"/>
      <c r="MZ75" s="44"/>
      <c r="NA75" s="44"/>
      <c r="NB75" s="44"/>
      <c r="NC75" s="44"/>
      <c r="ND75" s="44"/>
      <c r="NE75" s="44"/>
      <c r="NF75" s="44"/>
      <c r="NG75" s="44"/>
      <c r="NH75" s="44"/>
      <c r="NI75" s="44"/>
      <c r="NJ75" s="44"/>
      <c r="NK75" s="44"/>
      <c r="NL75" s="44"/>
      <c r="NM75" s="44"/>
      <c r="NN75" s="44"/>
      <c r="NO75" s="44"/>
      <c r="NP75" s="44"/>
      <c r="NQ75" s="44"/>
      <c r="NR75" s="44"/>
      <c r="NS75" s="44"/>
      <c r="NT75" s="44"/>
      <c r="NU75" s="44"/>
      <c r="NV75" s="44"/>
      <c r="NW75" s="44"/>
      <c r="NX75" s="44"/>
      <c r="NY75" s="44"/>
      <c r="NZ75" s="44"/>
      <c r="OA75" s="44"/>
      <c r="OB75" s="44"/>
      <c r="OC75" s="44"/>
      <c r="OD75" s="44"/>
      <c r="OE75" s="44"/>
      <c r="OF75" s="44"/>
      <c r="OG75" s="44"/>
      <c r="OH75" s="44"/>
      <c r="OI75" s="44"/>
      <c r="OJ75" s="44"/>
      <c r="OK75" s="44"/>
      <c r="OL75" s="44"/>
      <c r="OM75" s="44"/>
      <c r="ON75" s="44"/>
      <c r="OO75" s="44"/>
      <c r="OP75" s="44"/>
      <c r="OQ75" s="44"/>
      <c r="OR75" s="44"/>
      <c r="OS75" s="44"/>
      <c r="OT75" s="44"/>
      <c r="OU75" s="44"/>
      <c r="OV75" s="44"/>
      <c r="OW75" s="44"/>
      <c r="OX75" s="44"/>
      <c r="OY75" s="44"/>
      <c r="OZ75" s="44"/>
      <c r="PA75" s="44"/>
      <c r="PB75" s="44"/>
      <c r="PC75" s="44"/>
      <c r="PD75" s="44"/>
      <c r="PE75" s="44"/>
      <c r="PF75" s="44"/>
      <c r="PG75" s="44"/>
      <c r="PH75" s="44"/>
      <c r="PI75" s="44"/>
      <c r="PJ75" s="44"/>
      <c r="PK75" s="44"/>
      <c r="PL75" s="44"/>
      <c r="PM75" s="44"/>
      <c r="PN75" s="44"/>
      <c r="PO75" s="44"/>
      <c r="PP75" s="44"/>
      <c r="PQ75" s="44"/>
      <c r="PR75" s="44"/>
      <c r="PS75" s="44"/>
      <c r="PT75" s="44"/>
      <c r="PU75" s="44"/>
      <c r="PV75" s="44"/>
      <c r="PW75" s="44"/>
      <c r="PX75" s="44"/>
      <c r="PY75" s="44"/>
      <c r="PZ75" s="44"/>
      <c r="QA75" s="44"/>
      <c r="QB75" s="44"/>
      <c r="QC75" s="44"/>
      <c r="QD75" s="44"/>
      <c r="QE75" s="44"/>
      <c r="QF75" s="44"/>
      <c r="QG75" s="44"/>
      <c r="QH75" s="44"/>
      <c r="QI75" s="44"/>
      <c r="QJ75" s="44"/>
      <c r="QK75" s="44"/>
      <c r="QL75" s="44"/>
      <c r="QM75" s="44"/>
      <c r="QN75" s="44"/>
      <c r="QO75" s="44"/>
      <c r="QP75" s="44"/>
      <c r="QQ75" s="44"/>
      <c r="QR75" s="44"/>
      <c r="QS75" s="44"/>
      <c r="QT75" s="44"/>
      <c r="QU75" s="44"/>
      <c r="QV75" s="44"/>
      <c r="QW75" s="44"/>
      <c r="QX75" s="44"/>
      <c r="QY75" s="44"/>
      <c r="QZ75" s="44"/>
      <c r="RA75" s="44"/>
      <c r="RB75" s="44"/>
      <c r="RC75" s="44"/>
      <c r="RD75" s="44"/>
      <c r="RE75" s="44"/>
      <c r="RF75" s="44"/>
      <c r="RG75" s="44"/>
      <c r="RH75" s="44"/>
      <c r="RI75" s="44"/>
      <c r="RJ75" s="44"/>
      <c r="RK75" s="44"/>
      <c r="RL75" s="44"/>
      <c r="RM75" s="44"/>
      <c r="RN75" s="44"/>
      <c r="RO75" s="44"/>
      <c r="RP75" s="44"/>
      <c r="RQ75" s="44"/>
      <c r="RR75" s="44"/>
      <c r="RS75" s="44"/>
      <c r="RT75" s="44"/>
      <c r="RU75" s="44"/>
      <c r="RV75" s="44"/>
      <c r="RW75" s="44"/>
      <c r="RX75" s="44"/>
      <c r="RY75" s="44"/>
      <c r="RZ75" s="44"/>
      <c r="SA75" s="44"/>
      <c r="SB75" s="44"/>
      <c r="SC75" s="44"/>
      <c r="SD75" s="44"/>
      <c r="SE75" s="44"/>
      <c r="SF75" s="44"/>
      <c r="SG75" s="44"/>
      <c r="SH75" s="44"/>
      <c r="SI75" s="44"/>
      <c r="SJ75" s="44"/>
      <c r="SK75" s="44"/>
      <c r="SL75" s="44"/>
      <c r="SM75" s="44"/>
      <c r="SN75" s="44"/>
      <c r="SO75" s="44"/>
      <c r="SP75" s="44"/>
      <c r="SQ75" s="44"/>
      <c r="SR75" s="44"/>
      <c r="SS75" s="44"/>
      <c r="ST75" s="44"/>
      <c r="SU75" s="44"/>
      <c r="SV75" s="44"/>
      <c r="SW75" s="44"/>
      <c r="SX75" s="44"/>
      <c r="SY75" s="44"/>
      <c r="SZ75" s="44"/>
      <c r="TA75" s="44"/>
      <c r="TB75" s="44"/>
      <c r="TC75" s="44"/>
      <c r="TD75" s="44"/>
      <c r="TE75" s="44"/>
      <c r="TF75" s="44"/>
      <c r="TG75" s="44"/>
      <c r="TH75" s="44"/>
      <c r="TI75" s="44"/>
      <c r="TJ75" s="44"/>
      <c r="TK75" s="44"/>
      <c r="TL75" s="44"/>
      <c r="TM75" s="44"/>
      <c r="TN75" s="44"/>
      <c r="TO75" s="44"/>
      <c r="TP75" s="44"/>
      <c r="TQ75" s="44"/>
      <c r="TR75" s="44"/>
      <c r="TS75" s="44"/>
      <c r="TT75" s="44"/>
      <c r="TU75" s="44"/>
      <c r="TV75" s="44"/>
      <c r="TW75" s="44"/>
      <c r="TX75" s="44"/>
      <c r="TY75" s="44"/>
    </row>
    <row r="76" spans="1:545" s="37" customFormat="1" x14ac:dyDescent="0.2">
      <c r="A76" s="38" t="s">
        <v>127</v>
      </c>
      <c r="B76" s="38" t="s">
        <v>128</v>
      </c>
      <c r="C76" s="97" t="s">
        <v>129</v>
      </c>
      <c r="D76" s="49">
        <v>0</v>
      </c>
      <c r="E76" s="50">
        <v>216729</v>
      </c>
      <c r="F76" s="42">
        <v>0</v>
      </c>
      <c r="G76" s="51">
        <v>0</v>
      </c>
      <c r="H76" s="51">
        <v>0</v>
      </c>
      <c r="I76" s="50">
        <v>0</v>
      </c>
      <c r="J76" s="42">
        <v>0</v>
      </c>
      <c r="K76" s="51">
        <v>0</v>
      </c>
      <c r="L76" s="42">
        <v>0</v>
      </c>
      <c r="M76" s="51">
        <f t="shared" si="24"/>
        <v>216729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  <c r="LV76" s="44"/>
      <c r="LW76" s="44"/>
      <c r="LX76" s="44"/>
      <c r="LY76" s="44"/>
      <c r="LZ76" s="44"/>
      <c r="MA76" s="44"/>
      <c r="MB76" s="44"/>
      <c r="MC76" s="44"/>
      <c r="MD76" s="44"/>
      <c r="ME76" s="44"/>
      <c r="MF76" s="44"/>
      <c r="MG76" s="44"/>
      <c r="MH76" s="44"/>
      <c r="MI76" s="44"/>
      <c r="MJ76" s="44"/>
      <c r="MK76" s="44"/>
      <c r="ML76" s="44"/>
      <c r="MM76" s="44"/>
      <c r="MN76" s="44"/>
      <c r="MO76" s="44"/>
      <c r="MP76" s="44"/>
      <c r="MQ76" s="44"/>
      <c r="MR76" s="44"/>
      <c r="MS76" s="44"/>
      <c r="MT76" s="44"/>
      <c r="MU76" s="44"/>
      <c r="MV76" s="44"/>
      <c r="MW76" s="44"/>
      <c r="MX76" s="44"/>
      <c r="MY76" s="44"/>
      <c r="MZ76" s="44"/>
      <c r="NA76" s="44"/>
      <c r="NB76" s="44"/>
      <c r="NC76" s="44"/>
      <c r="ND76" s="44"/>
      <c r="NE76" s="44"/>
      <c r="NF76" s="44"/>
      <c r="NG76" s="44"/>
      <c r="NH76" s="44"/>
      <c r="NI76" s="44"/>
      <c r="NJ76" s="44"/>
      <c r="NK76" s="44"/>
      <c r="NL76" s="44"/>
      <c r="NM76" s="44"/>
      <c r="NN76" s="44"/>
      <c r="NO76" s="44"/>
      <c r="NP76" s="44"/>
      <c r="NQ76" s="44"/>
      <c r="NR76" s="44"/>
      <c r="NS76" s="44"/>
      <c r="NT76" s="44"/>
      <c r="NU76" s="44"/>
      <c r="NV76" s="44"/>
      <c r="NW76" s="44"/>
      <c r="NX76" s="44"/>
      <c r="NY76" s="44"/>
      <c r="NZ76" s="44"/>
      <c r="OA76" s="44"/>
      <c r="OB76" s="44"/>
      <c r="OC76" s="44"/>
      <c r="OD76" s="44"/>
      <c r="OE76" s="44"/>
      <c r="OF76" s="44"/>
      <c r="OG76" s="44"/>
      <c r="OH76" s="44"/>
      <c r="OI76" s="44"/>
      <c r="OJ76" s="44"/>
      <c r="OK76" s="44"/>
      <c r="OL76" s="44"/>
      <c r="OM76" s="44"/>
      <c r="ON76" s="44"/>
      <c r="OO76" s="44"/>
      <c r="OP76" s="44"/>
      <c r="OQ76" s="44"/>
      <c r="OR76" s="44"/>
      <c r="OS76" s="44"/>
      <c r="OT76" s="44"/>
      <c r="OU76" s="44"/>
      <c r="OV76" s="44"/>
      <c r="OW76" s="44"/>
      <c r="OX76" s="44"/>
      <c r="OY76" s="44"/>
      <c r="OZ76" s="44"/>
      <c r="PA76" s="44"/>
      <c r="PB76" s="44"/>
      <c r="PC76" s="44"/>
      <c r="PD76" s="44"/>
      <c r="PE76" s="44"/>
      <c r="PF76" s="44"/>
      <c r="PG76" s="44"/>
      <c r="PH76" s="44"/>
      <c r="PI76" s="44"/>
      <c r="PJ76" s="44"/>
      <c r="PK76" s="44"/>
      <c r="PL76" s="44"/>
      <c r="PM76" s="44"/>
      <c r="PN76" s="44"/>
      <c r="PO76" s="44"/>
      <c r="PP76" s="44"/>
      <c r="PQ76" s="44"/>
      <c r="PR76" s="44"/>
      <c r="PS76" s="44"/>
      <c r="PT76" s="44"/>
      <c r="PU76" s="44"/>
      <c r="PV76" s="44"/>
      <c r="PW76" s="44"/>
      <c r="PX76" s="44"/>
      <c r="PY76" s="44"/>
      <c r="PZ76" s="44"/>
      <c r="QA76" s="44"/>
      <c r="QB76" s="44"/>
      <c r="QC76" s="44"/>
      <c r="QD76" s="44"/>
      <c r="QE76" s="44"/>
      <c r="QF76" s="44"/>
      <c r="QG76" s="44"/>
      <c r="QH76" s="44"/>
      <c r="QI76" s="44"/>
      <c r="QJ76" s="44"/>
      <c r="QK76" s="44"/>
      <c r="QL76" s="44"/>
      <c r="QM76" s="44"/>
      <c r="QN76" s="44"/>
      <c r="QO76" s="44"/>
      <c r="QP76" s="44"/>
      <c r="QQ76" s="44"/>
      <c r="QR76" s="44"/>
      <c r="QS76" s="44"/>
      <c r="QT76" s="44"/>
      <c r="QU76" s="44"/>
      <c r="QV76" s="44"/>
      <c r="QW76" s="44"/>
      <c r="QX76" s="44"/>
      <c r="QY76" s="44"/>
      <c r="QZ76" s="44"/>
      <c r="RA76" s="44"/>
      <c r="RB76" s="44"/>
      <c r="RC76" s="44"/>
      <c r="RD76" s="44"/>
      <c r="RE76" s="44"/>
      <c r="RF76" s="44"/>
      <c r="RG76" s="44"/>
      <c r="RH76" s="44"/>
      <c r="RI76" s="44"/>
      <c r="RJ76" s="44"/>
      <c r="RK76" s="44"/>
      <c r="RL76" s="44"/>
      <c r="RM76" s="44"/>
      <c r="RN76" s="44"/>
      <c r="RO76" s="44"/>
      <c r="RP76" s="44"/>
      <c r="RQ76" s="44"/>
      <c r="RR76" s="44"/>
      <c r="RS76" s="44"/>
      <c r="RT76" s="44"/>
      <c r="RU76" s="44"/>
      <c r="RV76" s="44"/>
      <c r="RW76" s="44"/>
      <c r="RX76" s="44"/>
      <c r="RY76" s="44"/>
      <c r="RZ76" s="44"/>
      <c r="SA76" s="44"/>
      <c r="SB76" s="44"/>
      <c r="SC76" s="44"/>
      <c r="SD76" s="44"/>
      <c r="SE76" s="44"/>
      <c r="SF76" s="44"/>
      <c r="SG76" s="44"/>
      <c r="SH76" s="44"/>
      <c r="SI76" s="44"/>
      <c r="SJ76" s="44"/>
      <c r="SK76" s="44"/>
      <c r="SL76" s="44"/>
      <c r="SM76" s="44"/>
      <c r="SN76" s="44"/>
      <c r="SO76" s="44"/>
      <c r="SP76" s="44"/>
      <c r="SQ76" s="44"/>
      <c r="SR76" s="44"/>
      <c r="SS76" s="44"/>
      <c r="ST76" s="44"/>
      <c r="SU76" s="44"/>
      <c r="SV76" s="44"/>
      <c r="SW76" s="44"/>
      <c r="SX76" s="44"/>
      <c r="SY76" s="44"/>
      <c r="SZ76" s="44"/>
      <c r="TA76" s="44"/>
      <c r="TB76" s="44"/>
      <c r="TC76" s="44"/>
      <c r="TD76" s="44"/>
      <c r="TE76" s="44"/>
      <c r="TF76" s="44"/>
      <c r="TG76" s="44"/>
      <c r="TH76" s="44"/>
      <c r="TI76" s="44"/>
      <c r="TJ76" s="44"/>
      <c r="TK76" s="44"/>
      <c r="TL76" s="44"/>
      <c r="TM76" s="44"/>
      <c r="TN76" s="44"/>
      <c r="TO76" s="44"/>
      <c r="TP76" s="44"/>
      <c r="TQ76" s="44"/>
      <c r="TR76" s="44"/>
      <c r="TS76" s="44"/>
      <c r="TT76" s="44"/>
      <c r="TU76" s="44"/>
      <c r="TV76" s="44"/>
      <c r="TW76" s="44"/>
      <c r="TX76" s="44"/>
      <c r="TY76" s="44"/>
    </row>
    <row r="77" spans="1:545" s="37" customFormat="1" x14ac:dyDescent="0.2">
      <c r="A77" s="38" t="s">
        <v>114</v>
      </c>
      <c r="B77" s="38" t="s">
        <v>130</v>
      </c>
      <c r="C77" s="97" t="s">
        <v>131</v>
      </c>
      <c r="D77" s="49">
        <v>20451157</v>
      </c>
      <c r="E77" s="50">
        <v>15317079</v>
      </c>
      <c r="F77" s="42">
        <v>13876775</v>
      </c>
      <c r="G77" s="51">
        <v>15635369</v>
      </c>
      <c r="H77" s="51">
        <v>14943457</v>
      </c>
      <c r="I77" s="50">
        <v>16108243</v>
      </c>
      <c r="J77" s="42">
        <v>16097400</v>
      </c>
      <c r="K77" s="51">
        <v>16636517</v>
      </c>
      <c r="L77" s="42">
        <v>16215252</v>
      </c>
      <c r="M77" s="51">
        <f t="shared" si="24"/>
        <v>145281249</v>
      </c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  <c r="IW77" s="44"/>
      <c r="IX77" s="44"/>
      <c r="IY77" s="44"/>
      <c r="IZ77" s="44"/>
      <c r="JA77" s="44"/>
      <c r="JB77" s="44"/>
      <c r="JC77" s="44"/>
      <c r="JD77" s="44"/>
      <c r="JE77" s="44"/>
      <c r="JF77" s="44"/>
      <c r="JG77" s="44"/>
      <c r="JH77" s="44"/>
      <c r="JI77" s="44"/>
      <c r="JJ77" s="44"/>
      <c r="JK77" s="44"/>
      <c r="JL77" s="44"/>
      <c r="JM77" s="44"/>
      <c r="JN77" s="44"/>
      <c r="JO77" s="44"/>
      <c r="JP77" s="44"/>
      <c r="JQ77" s="44"/>
      <c r="JR77" s="44"/>
      <c r="JS77" s="44"/>
      <c r="JT77" s="44"/>
      <c r="JU77" s="44"/>
      <c r="JV77" s="44"/>
      <c r="JW77" s="44"/>
      <c r="JX77" s="44"/>
      <c r="JY77" s="44"/>
      <c r="JZ77" s="44"/>
      <c r="KA77" s="44"/>
      <c r="KB77" s="44"/>
      <c r="KC77" s="44"/>
      <c r="KD77" s="44"/>
      <c r="KE77" s="44"/>
      <c r="KF77" s="44"/>
      <c r="KG77" s="44"/>
      <c r="KH77" s="44"/>
      <c r="KI77" s="44"/>
      <c r="KJ77" s="44"/>
      <c r="KK77" s="44"/>
      <c r="KL77" s="44"/>
      <c r="KM77" s="44"/>
      <c r="KN77" s="44"/>
      <c r="KO77" s="44"/>
      <c r="KP77" s="44"/>
      <c r="KQ77" s="44"/>
      <c r="KR77" s="44"/>
      <c r="KS77" s="44"/>
      <c r="KT77" s="44"/>
      <c r="KU77" s="44"/>
      <c r="KV77" s="44"/>
      <c r="KW77" s="44"/>
      <c r="KX77" s="44"/>
      <c r="KY77" s="44"/>
      <c r="KZ77" s="44"/>
      <c r="LA77" s="44"/>
      <c r="LB77" s="44"/>
      <c r="LC77" s="44"/>
      <c r="LD77" s="44"/>
      <c r="LE77" s="44"/>
      <c r="LF77" s="44"/>
      <c r="LG77" s="44"/>
      <c r="LH77" s="44"/>
      <c r="LI77" s="44"/>
      <c r="LJ77" s="44"/>
      <c r="LK77" s="44"/>
      <c r="LL77" s="44"/>
      <c r="LM77" s="44"/>
      <c r="LN77" s="44"/>
      <c r="LO77" s="44"/>
      <c r="LP77" s="44"/>
      <c r="LQ77" s="44"/>
      <c r="LR77" s="44"/>
      <c r="LS77" s="44"/>
      <c r="LT77" s="44"/>
      <c r="LU77" s="44"/>
      <c r="LV77" s="44"/>
      <c r="LW77" s="44"/>
      <c r="LX77" s="44"/>
      <c r="LY77" s="44"/>
      <c r="LZ77" s="44"/>
      <c r="MA77" s="44"/>
      <c r="MB77" s="44"/>
      <c r="MC77" s="44"/>
      <c r="MD77" s="44"/>
      <c r="ME77" s="44"/>
      <c r="MF77" s="44"/>
      <c r="MG77" s="44"/>
      <c r="MH77" s="44"/>
      <c r="MI77" s="44"/>
      <c r="MJ77" s="44"/>
      <c r="MK77" s="44"/>
      <c r="ML77" s="44"/>
      <c r="MM77" s="44"/>
      <c r="MN77" s="44"/>
      <c r="MO77" s="44"/>
      <c r="MP77" s="44"/>
      <c r="MQ77" s="44"/>
      <c r="MR77" s="44"/>
      <c r="MS77" s="44"/>
      <c r="MT77" s="44"/>
      <c r="MU77" s="44"/>
      <c r="MV77" s="44"/>
      <c r="MW77" s="44"/>
      <c r="MX77" s="44"/>
      <c r="MY77" s="44"/>
      <c r="MZ77" s="44"/>
      <c r="NA77" s="44"/>
      <c r="NB77" s="44"/>
      <c r="NC77" s="44"/>
      <c r="ND77" s="44"/>
      <c r="NE77" s="44"/>
      <c r="NF77" s="44"/>
      <c r="NG77" s="44"/>
      <c r="NH77" s="44"/>
      <c r="NI77" s="44"/>
      <c r="NJ77" s="44"/>
      <c r="NK77" s="44"/>
      <c r="NL77" s="44"/>
      <c r="NM77" s="44"/>
      <c r="NN77" s="44"/>
      <c r="NO77" s="44"/>
      <c r="NP77" s="44"/>
      <c r="NQ77" s="44"/>
      <c r="NR77" s="44"/>
      <c r="NS77" s="44"/>
      <c r="NT77" s="44"/>
      <c r="NU77" s="44"/>
      <c r="NV77" s="44"/>
      <c r="NW77" s="44"/>
      <c r="NX77" s="44"/>
      <c r="NY77" s="44"/>
      <c r="NZ77" s="44"/>
      <c r="OA77" s="44"/>
      <c r="OB77" s="44"/>
      <c r="OC77" s="44"/>
      <c r="OD77" s="44"/>
      <c r="OE77" s="44"/>
      <c r="OF77" s="44"/>
      <c r="OG77" s="44"/>
      <c r="OH77" s="44"/>
      <c r="OI77" s="44"/>
      <c r="OJ77" s="44"/>
      <c r="OK77" s="44"/>
      <c r="OL77" s="44"/>
      <c r="OM77" s="44"/>
      <c r="ON77" s="44"/>
      <c r="OO77" s="44"/>
      <c r="OP77" s="44"/>
      <c r="OQ77" s="44"/>
      <c r="OR77" s="44"/>
      <c r="OS77" s="44"/>
      <c r="OT77" s="44"/>
      <c r="OU77" s="44"/>
      <c r="OV77" s="44"/>
      <c r="OW77" s="44"/>
      <c r="OX77" s="44"/>
      <c r="OY77" s="44"/>
      <c r="OZ77" s="44"/>
      <c r="PA77" s="44"/>
      <c r="PB77" s="44"/>
      <c r="PC77" s="44"/>
      <c r="PD77" s="44"/>
      <c r="PE77" s="44"/>
      <c r="PF77" s="44"/>
      <c r="PG77" s="44"/>
      <c r="PH77" s="44"/>
      <c r="PI77" s="44"/>
      <c r="PJ77" s="44"/>
      <c r="PK77" s="44"/>
      <c r="PL77" s="44"/>
      <c r="PM77" s="44"/>
      <c r="PN77" s="44"/>
      <c r="PO77" s="44"/>
      <c r="PP77" s="44"/>
      <c r="PQ77" s="44"/>
      <c r="PR77" s="44"/>
      <c r="PS77" s="44"/>
      <c r="PT77" s="44"/>
      <c r="PU77" s="44"/>
      <c r="PV77" s="44"/>
      <c r="PW77" s="44"/>
      <c r="PX77" s="44"/>
      <c r="PY77" s="44"/>
      <c r="PZ77" s="44"/>
      <c r="QA77" s="44"/>
      <c r="QB77" s="44"/>
      <c r="QC77" s="44"/>
      <c r="QD77" s="44"/>
      <c r="QE77" s="44"/>
      <c r="QF77" s="44"/>
      <c r="QG77" s="44"/>
      <c r="QH77" s="44"/>
      <c r="QI77" s="44"/>
      <c r="QJ77" s="44"/>
      <c r="QK77" s="44"/>
      <c r="QL77" s="44"/>
      <c r="QM77" s="44"/>
      <c r="QN77" s="44"/>
      <c r="QO77" s="44"/>
      <c r="QP77" s="44"/>
      <c r="QQ77" s="44"/>
      <c r="QR77" s="44"/>
      <c r="QS77" s="44"/>
      <c r="QT77" s="44"/>
      <c r="QU77" s="44"/>
      <c r="QV77" s="44"/>
      <c r="QW77" s="44"/>
      <c r="QX77" s="44"/>
      <c r="QY77" s="44"/>
      <c r="QZ77" s="44"/>
      <c r="RA77" s="44"/>
      <c r="RB77" s="44"/>
      <c r="RC77" s="44"/>
      <c r="RD77" s="44"/>
      <c r="RE77" s="44"/>
      <c r="RF77" s="44"/>
      <c r="RG77" s="44"/>
      <c r="RH77" s="44"/>
      <c r="RI77" s="44"/>
      <c r="RJ77" s="44"/>
      <c r="RK77" s="44"/>
      <c r="RL77" s="44"/>
      <c r="RM77" s="44"/>
      <c r="RN77" s="44"/>
      <c r="RO77" s="44"/>
      <c r="RP77" s="44"/>
      <c r="RQ77" s="44"/>
      <c r="RR77" s="44"/>
      <c r="RS77" s="44"/>
      <c r="RT77" s="44"/>
      <c r="RU77" s="44"/>
      <c r="RV77" s="44"/>
      <c r="RW77" s="44"/>
      <c r="RX77" s="44"/>
      <c r="RY77" s="44"/>
      <c r="RZ77" s="44"/>
      <c r="SA77" s="44"/>
      <c r="SB77" s="44"/>
      <c r="SC77" s="44"/>
      <c r="SD77" s="44"/>
      <c r="SE77" s="44"/>
      <c r="SF77" s="44"/>
      <c r="SG77" s="44"/>
      <c r="SH77" s="44"/>
      <c r="SI77" s="44"/>
      <c r="SJ77" s="44"/>
      <c r="SK77" s="44"/>
      <c r="SL77" s="44"/>
      <c r="SM77" s="44"/>
      <c r="SN77" s="44"/>
      <c r="SO77" s="44"/>
      <c r="SP77" s="44"/>
      <c r="SQ77" s="44"/>
      <c r="SR77" s="44"/>
      <c r="SS77" s="44"/>
      <c r="ST77" s="44"/>
      <c r="SU77" s="44"/>
      <c r="SV77" s="44"/>
      <c r="SW77" s="44"/>
      <c r="SX77" s="44"/>
      <c r="SY77" s="44"/>
      <c r="SZ77" s="44"/>
      <c r="TA77" s="44"/>
      <c r="TB77" s="44"/>
      <c r="TC77" s="44"/>
      <c r="TD77" s="44"/>
      <c r="TE77" s="44"/>
      <c r="TF77" s="44"/>
      <c r="TG77" s="44"/>
      <c r="TH77" s="44"/>
      <c r="TI77" s="44"/>
      <c r="TJ77" s="44"/>
      <c r="TK77" s="44"/>
      <c r="TL77" s="44"/>
      <c r="TM77" s="44"/>
      <c r="TN77" s="44"/>
      <c r="TO77" s="44"/>
      <c r="TP77" s="44"/>
      <c r="TQ77" s="44"/>
      <c r="TR77" s="44"/>
      <c r="TS77" s="44"/>
      <c r="TT77" s="44"/>
      <c r="TU77" s="44"/>
      <c r="TV77" s="44"/>
      <c r="TW77" s="44"/>
      <c r="TX77" s="44"/>
      <c r="TY77" s="44"/>
    </row>
    <row r="78" spans="1:545" s="37" customFormat="1" x14ac:dyDescent="0.2">
      <c r="A78" s="38" t="s">
        <v>114</v>
      </c>
      <c r="B78" s="38" t="s">
        <v>132</v>
      </c>
      <c r="C78" s="97" t="s">
        <v>133</v>
      </c>
      <c r="D78" s="49">
        <v>70319954</v>
      </c>
      <c r="E78" s="50">
        <v>83379899</v>
      </c>
      <c r="F78" s="42">
        <v>70274927</v>
      </c>
      <c r="G78" s="51">
        <v>72352610</v>
      </c>
      <c r="H78" s="51">
        <v>0</v>
      </c>
      <c r="I78" s="50">
        <v>59283714</v>
      </c>
      <c r="J78" s="42">
        <v>115293892</v>
      </c>
      <c r="K78" s="51">
        <v>124101170</v>
      </c>
      <c r="L78" s="42">
        <v>119816922</v>
      </c>
      <c r="M78" s="51">
        <f t="shared" si="24"/>
        <v>714823088</v>
      </c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  <c r="IW78" s="44"/>
      <c r="IX78" s="44"/>
      <c r="IY78" s="44"/>
      <c r="IZ78" s="44"/>
      <c r="JA78" s="44"/>
      <c r="JB78" s="44"/>
      <c r="JC78" s="44"/>
      <c r="JD78" s="44"/>
      <c r="JE78" s="44"/>
      <c r="JF78" s="44"/>
      <c r="JG78" s="44"/>
      <c r="JH78" s="44"/>
      <c r="JI78" s="44"/>
      <c r="JJ78" s="44"/>
      <c r="JK78" s="44"/>
      <c r="JL78" s="44"/>
      <c r="JM78" s="44"/>
      <c r="JN78" s="44"/>
      <c r="JO78" s="44"/>
      <c r="JP78" s="44"/>
      <c r="JQ78" s="44"/>
      <c r="JR78" s="44"/>
      <c r="JS78" s="44"/>
      <c r="JT78" s="44"/>
      <c r="JU78" s="44"/>
      <c r="JV78" s="44"/>
      <c r="JW78" s="44"/>
      <c r="JX78" s="44"/>
      <c r="JY78" s="44"/>
      <c r="JZ78" s="44"/>
      <c r="KA78" s="44"/>
      <c r="KB78" s="44"/>
      <c r="KC78" s="44"/>
      <c r="KD78" s="44"/>
      <c r="KE78" s="44"/>
      <c r="KF78" s="44"/>
      <c r="KG78" s="44"/>
      <c r="KH78" s="44"/>
      <c r="KI78" s="44"/>
      <c r="KJ78" s="44"/>
      <c r="KK78" s="44"/>
      <c r="KL78" s="44"/>
      <c r="KM78" s="44"/>
      <c r="KN78" s="44"/>
      <c r="KO78" s="44"/>
      <c r="KP78" s="44"/>
      <c r="KQ78" s="44"/>
      <c r="KR78" s="44"/>
      <c r="KS78" s="44"/>
      <c r="KT78" s="44"/>
      <c r="KU78" s="44"/>
      <c r="KV78" s="44"/>
      <c r="KW78" s="44"/>
      <c r="KX78" s="44"/>
      <c r="KY78" s="44"/>
      <c r="KZ78" s="44"/>
      <c r="LA78" s="44"/>
      <c r="LB78" s="44"/>
      <c r="LC78" s="44"/>
      <c r="LD78" s="44"/>
      <c r="LE78" s="44"/>
      <c r="LF78" s="44"/>
      <c r="LG78" s="44"/>
      <c r="LH78" s="44"/>
      <c r="LI78" s="44"/>
      <c r="LJ78" s="44"/>
      <c r="LK78" s="44"/>
      <c r="LL78" s="44"/>
      <c r="LM78" s="44"/>
      <c r="LN78" s="44"/>
      <c r="LO78" s="44"/>
      <c r="LP78" s="44"/>
      <c r="LQ78" s="44"/>
      <c r="LR78" s="44"/>
      <c r="LS78" s="44"/>
      <c r="LT78" s="44"/>
      <c r="LU78" s="44"/>
      <c r="LV78" s="44"/>
      <c r="LW78" s="44"/>
      <c r="LX78" s="44"/>
      <c r="LY78" s="44"/>
      <c r="LZ78" s="44"/>
      <c r="MA78" s="44"/>
      <c r="MB78" s="44"/>
      <c r="MC78" s="44"/>
      <c r="MD78" s="44"/>
      <c r="ME78" s="44"/>
      <c r="MF78" s="44"/>
      <c r="MG78" s="44"/>
      <c r="MH78" s="44"/>
      <c r="MI78" s="44"/>
      <c r="MJ78" s="44"/>
      <c r="MK78" s="44"/>
      <c r="ML78" s="44"/>
      <c r="MM78" s="44"/>
      <c r="MN78" s="44"/>
      <c r="MO78" s="44"/>
      <c r="MP78" s="44"/>
      <c r="MQ78" s="44"/>
      <c r="MR78" s="44"/>
      <c r="MS78" s="44"/>
      <c r="MT78" s="44"/>
      <c r="MU78" s="44"/>
      <c r="MV78" s="44"/>
      <c r="MW78" s="44"/>
      <c r="MX78" s="44"/>
      <c r="MY78" s="44"/>
      <c r="MZ78" s="44"/>
      <c r="NA78" s="44"/>
      <c r="NB78" s="44"/>
      <c r="NC78" s="44"/>
      <c r="ND78" s="44"/>
      <c r="NE78" s="44"/>
      <c r="NF78" s="44"/>
      <c r="NG78" s="44"/>
      <c r="NH78" s="44"/>
      <c r="NI78" s="44"/>
      <c r="NJ78" s="44"/>
      <c r="NK78" s="44"/>
      <c r="NL78" s="44"/>
      <c r="NM78" s="44"/>
      <c r="NN78" s="44"/>
      <c r="NO78" s="44"/>
      <c r="NP78" s="44"/>
      <c r="NQ78" s="44"/>
      <c r="NR78" s="44"/>
      <c r="NS78" s="44"/>
      <c r="NT78" s="44"/>
      <c r="NU78" s="44"/>
      <c r="NV78" s="44"/>
      <c r="NW78" s="44"/>
      <c r="NX78" s="44"/>
      <c r="NY78" s="44"/>
      <c r="NZ78" s="44"/>
      <c r="OA78" s="44"/>
      <c r="OB78" s="44"/>
      <c r="OC78" s="44"/>
      <c r="OD78" s="44"/>
      <c r="OE78" s="44"/>
      <c r="OF78" s="44"/>
      <c r="OG78" s="44"/>
      <c r="OH78" s="44"/>
      <c r="OI78" s="44"/>
      <c r="OJ78" s="44"/>
      <c r="OK78" s="44"/>
      <c r="OL78" s="44"/>
      <c r="OM78" s="44"/>
      <c r="ON78" s="44"/>
      <c r="OO78" s="44"/>
      <c r="OP78" s="44"/>
      <c r="OQ78" s="44"/>
      <c r="OR78" s="44"/>
      <c r="OS78" s="44"/>
      <c r="OT78" s="44"/>
      <c r="OU78" s="44"/>
      <c r="OV78" s="44"/>
      <c r="OW78" s="44"/>
      <c r="OX78" s="44"/>
      <c r="OY78" s="44"/>
      <c r="OZ78" s="44"/>
      <c r="PA78" s="44"/>
      <c r="PB78" s="44"/>
      <c r="PC78" s="44"/>
      <c r="PD78" s="44"/>
      <c r="PE78" s="44"/>
      <c r="PF78" s="44"/>
      <c r="PG78" s="44"/>
      <c r="PH78" s="44"/>
      <c r="PI78" s="44"/>
      <c r="PJ78" s="44"/>
      <c r="PK78" s="44"/>
      <c r="PL78" s="44"/>
      <c r="PM78" s="44"/>
      <c r="PN78" s="44"/>
      <c r="PO78" s="44"/>
      <c r="PP78" s="44"/>
      <c r="PQ78" s="44"/>
      <c r="PR78" s="44"/>
      <c r="PS78" s="44"/>
      <c r="PT78" s="44"/>
      <c r="PU78" s="44"/>
      <c r="PV78" s="44"/>
      <c r="PW78" s="44"/>
      <c r="PX78" s="44"/>
      <c r="PY78" s="44"/>
      <c r="PZ78" s="44"/>
      <c r="QA78" s="44"/>
      <c r="QB78" s="44"/>
      <c r="QC78" s="44"/>
      <c r="QD78" s="44"/>
      <c r="QE78" s="44"/>
      <c r="QF78" s="44"/>
      <c r="QG78" s="44"/>
      <c r="QH78" s="44"/>
      <c r="QI78" s="44"/>
      <c r="QJ78" s="44"/>
      <c r="QK78" s="44"/>
      <c r="QL78" s="44"/>
      <c r="QM78" s="44"/>
      <c r="QN78" s="44"/>
      <c r="QO78" s="44"/>
      <c r="QP78" s="44"/>
      <c r="QQ78" s="44"/>
      <c r="QR78" s="44"/>
      <c r="QS78" s="44"/>
      <c r="QT78" s="44"/>
      <c r="QU78" s="44"/>
      <c r="QV78" s="44"/>
      <c r="QW78" s="44"/>
      <c r="QX78" s="44"/>
      <c r="QY78" s="44"/>
      <c r="QZ78" s="44"/>
      <c r="RA78" s="44"/>
      <c r="RB78" s="44"/>
      <c r="RC78" s="44"/>
      <c r="RD78" s="44"/>
      <c r="RE78" s="44"/>
      <c r="RF78" s="44"/>
      <c r="RG78" s="44"/>
      <c r="RH78" s="44"/>
      <c r="RI78" s="44"/>
      <c r="RJ78" s="44"/>
      <c r="RK78" s="44"/>
      <c r="RL78" s="44"/>
      <c r="RM78" s="44"/>
      <c r="RN78" s="44"/>
      <c r="RO78" s="44"/>
      <c r="RP78" s="44"/>
      <c r="RQ78" s="44"/>
      <c r="RR78" s="44"/>
      <c r="RS78" s="44"/>
      <c r="RT78" s="44"/>
      <c r="RU78" s="44"/>
      <c r="RV78" s="44"/>
      <c r="RW78" s="44"/>
      <c r="RX78" s="44"/>
      <c r="RY78" s="44"/>
      <c r="RZ78" s="44"/>
      <c r="SA78" s="44"/>
      <c r="SB78" s="44"/>
      <c r="SC78" s="44"/>
      <c r="SD78" s="44"/>
      <c r="SE78" s="44"/>
      <c r="SF78" s="44"/>
      <c r="SG78" s="44"/>
      <c r="SH78" s="44"/>
      <c r="SI78" s="44"/>
      <c r="SJ78" s="44"/>
      <c r="SK78" s="44"/>
      <c r="SL78" s="44"/>
      <c r="SM78" s="44"/>
      <c r="SN78" s="44"/>
      <c r="SO78" s="44"/>
      <c r="SP78" s="44"/>
      <c r="SQ78" s="44"/>
      <c r="SR78" s="44"/>
      <c r="SS78" s="44"/>
      <c r="ST78" s="44"/>
      <c r="SU78" s="44"/>
      <c r="SV78" s="44"/>
      <c r="SW78" s="44"/>
      <c r="SX78" s="44"/>
      <c r="SY78" s="44"/>
      <c r="SZ78" s="44"/>
      <c r="TA78" s="44"/>
      <c r="TB78" s="44"/>
      <c r="TC78" s="44"/>
      <c r="TD78" s="44"/>
      <c r="TE78" s="44"/>
      <c r="TF78" s="44"/>
      <c r="TG78" s="44"/>
      <c r="TH78" s="44"/>
      <c r="TI78" s="44"/>
      <c r="TJ78" s="44"/>
      <c r="TK78" s="44"/>
      <c r="TL78" s="44"/>
      <c r="TM78" s="44"/>
      <c r="TN78" s="44"/>
      <c r="TO78" s="44"/>
      <c r="TP78" s="44"/>
      <c r="TQ78" s="44"/>
      <c r="TR78" s="44"/>
      <c r="TS78" s="44"/>
      <c r="TT78" s="44"/>
      <c r="TU78" s="44"/>
      <c r="TV78" s="44"/>
      <c r="TW78" s="44"/>
      <c r="TX78" s="44"/>
      <c r="TY78" s="44"/>
    </row>
    <row r="79" spans="1:545" s="37" customFormat="1" x14ac:dyDescent="0.2">
      <c r="A79" s="38" t="s">
        <v>114</v>
      </c>
      <c r="B79" s="38" t="s">
        <v>134</v>
      </c>
      <c r="C79" s="97" t="s">
        <v>135</v>
      </c>
      <c r="D79" s="49">
        <v>188509140</v>
      </c>
      <c r="E79" s="50">
        <v>426046335</v>
      </c>
      <c r="F79" s="42">
        <v>477211975</v>
      </c>
      <c r="G79" s="51">
        <v>245782555</v>
      </c>
      <c r="H79" s="51">
        <v>159917055</v>
      </c>
      <c r="I79" s="50">
        <v>242428541</v>
      </c>
      <c r="J79" s="42">
        <v>215121578</v>
      </c>
      <c r="K79" s="51">
        <v>182161554</v>
      </c>
      <c r="L79" s="42">
        <v>219398943</v>
      </c>
      <c r="M79" s="51">
        <f t="shared" si="24"/>
        <v>2356577676</v>
      </c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  <c r="JC79" s="44"/>
      <c r="JD79" s="44"/>
      <c r="JE79" s="44"/>
      <c r="JF79" s="44"/>
      <c r="JG79" s="44"/>
      <c r="JH79" s="44"/>
      <c r="JI79" s="44"/>
      <c r="JJ79" s="44"/>
      <c r="JK79" s="44"/>
      <c r="JL79" s="44"/>
      <c r="JM79" s="44"/>
      <c r="JN79" s="44"/>
      <c r="JO79" s="44"/>
      <c r="JP79" s="44"/>
      <c r="JQ79" s="44"/>
      <c r="JR79" s="44"/>
      <c r="JS79" s="44"/>
      <c r="JT79" s="44"/>
      <c r="JU79" s="44"/>
      <c r="JV79" s="44"/>
      <c r="JW79" s="44"/>
      <c r="JX79" s="44"/>
      <c r="JY79" s="44"/>
      <c r="JZ79" s="44"/>
      <c r="KA79" s="44"/>
      <c r="KB79" s="44"/>
      <c r="KC79" s="44"/>
      <c r="KD79" s="44"/>
      <c r="KE79" s="44"/>
      <c r="KF79" s="44"/>
      <c r="KG79" s="44"/>
      <c r="KH79" s="44"/>
      <c r="KI79" s="44"/>
      <c r="KJ79" s="44"/>
      <c r="KK79" s="44"/>
      <c r="KL79" s="44"/>
      <c r="KM79" s="44"/>
      <c r="KN79" s="44"/>
      <c r="KO79" s="44"/>
      <c r="KP79" s="44"/>
      <c r="KQ79" s="44"/>
      <c r="KR79" s="44"/>
      <c r="KS79" s="44"/>
      <c r="KT79" s="44"/>
      <c r="KU79" s="44"/>
      <c r="KV79" s="44"/>
      <c r="KW79" s="44"/>
      <c r="KX79" s="44"/>
      <c r="KY79" s="44"/>
      <c r="KZ79" s="44"/>
      <c r="LA79" s="44"/>
      <c r="LB79" s="44"/>
      <c r="LC79" s="44"/>
      <c r="LD79" s="44"/>
      <c r="LE79" s="44"/>
      <c r="LF79" s="44"/>
      <c r="LG79" s="44"/>
      <c r="LH79" s="44"/>
      <c r="LI79" s="44"/>
      <c r="LJ79" s="44"/>
      <c r="LK79" s="44"/>
      <c r="LL79" s="44"/>
      <c r="LM79" s="44"/>
      <c r="LN79" s="44"/>
      <c r="LO79" s="44"/>
      <c r="LP79" s="44"/>
      <c r="LQ79" s="44"/>
      <c r="LR79" s="44"/>
      <c r="LS79" s="44"/>
      <c r="LT79" s="44"/>
      <c r="LU79" s="44"/>
      <c r="LV79" s="44"/>
      <c r="LW79" s="44"/>
      <c r="LX79" s="44"/>
      <c r="LY79" s="44"/>
      <c r="LZ79" s="44"/>
      <c r="MA79" s="44"/>
      <c r="MB79" s="44"/>
      <c r="MC79" s="44"/>
      <c r="MD79" s="44"/>
      <c r="ME79" s="44"/>
      <c r="MF79" s="44"/>
      <c r="MG79" s="44"/>
      <c r="MH79" s="44"/>
      <c r="MI79" s="44"/>
      <c r="MJ79" s="44"/>
      <c r="MK79" s="44"/>
      <c r="ML79" s="44"/>
      <c r="MM79" s="44"/>
      <c r="MN79" s="44"/>
      <c r="MO79" s="44"/>
      <c r="MP79" s="44"/>
      <c r="MQ79" s="44"/>
      <c r="MR79" s="44"/>
      <c r="MS79" s="44"/>
      <c r="MT79" s="44"/>
      <c r="MU79" s="44"/>
      <c r="MV79" s="44"/>
      <c r="MW79" s="44"/>
      <c r="MX79" s="44"/>
      <c r="MY79" s="44"/>
      <c r="MZ79" s="44"/>
      <c r="NA79" s="44"/>
      <c r="NB79" s="44"/>
      <c r="NC79" s="44"/>
      <c r="ND79" s="44"/>
      <c r="NE79" s="44"/>
      <c r="NF79" s="44"/>
      <c r="NG79" s="44"/>
      <c r="NH79" s="44"/>
      <c r="NI79" s="44"/>
      <c r="NJ79" s="44"/>
      <c r="NK79" s="44"/>
      <c r="NL79" s="44"/>
      <c r="NM79" s="44"/>
      <c r="NN79" s="44"/>
      <c r="NO79" s="44"/>
      <c r="NP79" s="44"/>
      <c r="NQ79" s="44"/>
      <c r="NR79" s="44"/>
      <c r="NS79" s="44"/>
      <c r="NT79" s="44"/>
      <c r="NU79" s="44"/>
      <c r="NV79" s="44"/>
      <c r="NW79" s="44"/>
      <c r="NX79" s="44"/>
      <c r="NY79" s="44"/>
      <c r="NZ79" s="44"/>
      <c r="OA79" s="44"/>
      <c r="OB79" s="44"/>
      <c r="OC79" s="44"/>
      <c r="OD79" s="44"/>
      <c r="OE79" s="44"/>
      <c r="OF79" s="44"/>
      <c r="OG79" s="44"/>
      <c r="OH79" s="44"/>
      <c r="OI79" s="44"/>
      <c r="OJ79" s="44"/>
      <c r="OK79" s="44"/>
      <c r="OL79" s="44"/>
      <c r="OM79" s="44"/>
      <c r="ON79" s="44"/>
      <c r="OO79" s="44"/>
      <c r="OP79" s="44"/>
      <c r="OQ79" s="44"/>
      <c r="OR79" s="44"/>
      <c r="OS79" s="44"/>
      <c r="OT79" s="44"/>
      <c r="OU79" s="44"/>
      <c r="OV79" s="44"/>
      <c r="OW79" s="44"/>
      <c r="OX79" s="44"/>
      <c r="OY79" s="44"/>
      <c r="OZ79" s="44"/>
      <c r="PA79" s="44"/>
      <c r="PB79" s="44"/>
      <c r="PC79" s="44"/>
      <c r="PD79" s="44"/>
      <c r="PE79" s="44"/>
      <c r="PF79" s="44"/>
      <c r="PG79" s="44"/>
      <c r="PH79" s="44"/>
      <c r="PI79" s="44"/>
      <c r="PJ79" s="44"/>
      <c r="PK79" s="44"/>
      <c r="PL79" s="44"/>
      <c r="PM79" s="44"/>
      <c r="PN79" s="44"/>
      <c r="PO79" s="44"/>
      <c r="PP79" s="44"/>
      <c r="PQ79" s="44"/>
      <c r="PR79" s="44"/>
      <c r="PS79" s="44"/>
      <c r="PT79" s="44"/>
      <c r="PU79" s="44"/>
      <c r="PV79" s="44"/>
      <c r="PW79" s="44"/>
      <c r="PX79" s="44"/>
      <c r="PY79" s="44"/>
      <c r="PZ79" s="44"/>
      <c r="QA79" s="44"/>
      <c r="QB79" s="44"/>
      <c r="QC79" s="44"/>
      <c r="QD79" s="44"/>
      <c r="QE79" s="44"/>
      <c r="QF79" s="44"/>
      <c r="QG79" s="44"/>
      <c r="QH79" s="44"/>
      <c r="QI79" s="44"/>
      <c r="QJ79" s="44"/>
      <c r="QK79" s="44"/>
      <c r="QL79" s="44"/>
      <c r="QM79" s="44"/>
      <c r="QN79" s="44"/>
      <c r="QO79" s="44"/>
      <c r="QP79" s="44"/>
      <c r="QQ79" s="44"/>
      <c r="QR79" s="44"/>
      <c r="QS79" s="44"/>
      <c r="QT79" s="44"/>
      <c r="QU79" s="44"/>
      <c r="QV79" s="44"/>
      <c r="QW79" s="44"/>
      <c r="QX79" s="44"/>
      <c r="QY79" s="44"/>
      <c r="QZ79" s="44"/>
      <c r="RA79" s="44"/>
      <c r="RB79" s="44"/>
      <c r="RC79" s="44"/>
      <c r="RD79" s="44"/>
      <c r="RE79" s="44"/>
      <c r="RF79" s="44"/>
      <c r="RG79" s="44"/>
      <c r="RH79" s="44"/>
      <c r="RI79" s="44"/>
      <c r="RJ79" s="44"/>
      <c r="RK79" s="44"/>
      <c r="RL79" s="44"/>
      <c r="RM79" s="44"/>
      <c r="RN79" s="44"/>
      <c r="RO79" s="44"/>
      <c r="RP79" s="44"/>
      <c r="RQ79" s="44"/>
      <c r="RR79" s="44"/>
      <c r="RS79" s="44"/>
      <c r="RT79" s="44"/>
      <c r="RU79" s="44"/>
      <c r="RV79" s="44"/>
      <c r="RW79" s="44"/>
      <c r="RX79" s="44"/>
      <c r="RY79" s="44"/>
      <c r="RZ79" s="44"/>
      <c r="SA79" s="44"/>
      <c r="SB79" s="44"/>
      <c r="SC79" s="44"/>
      <c r="SD79" s="44"/>
      <c r="SE79" s="44"/>
      <c r="SF79" s="44"/>
      <c r="SG79" s="44"/>
      <c r="SH79" s="44"/>
      <c r="SI79" s="44"/>
      <c r="SJ79" s="44"/>
      <c r="SK79" s="44"/>
      <c r="SL79" s="44"/>
      <c r="SM79" s="44"/>
      <c r="SN79" s="44"/>
      <c r="SO79" s="44"/>
      <c r="SP79" s="44"/>
      <c r="SQ79" s="44"/>
      <c r="SR79" s="44"/>
      <c r="SS79" s="44"/>
      <c r="ST79" s="44"/>
      <c r="SU79" s="44"/>
      <c r="SV79" s="44"/>
      <c r="SW79" s="44"/>
      <c r="SX79" s="44"/>
      <c r="SY79" s="44"/>
      <c r="SZ79" s="44"/>
      <c r="TA79" s="44"/>
      <c r="TB79" s="44"/>
      <c r="TC79" s="44"/>
      <c r="TD79" s="44"/>
      <c r="TE79" s="44"/>
      <c r="TF79" s="44"/>
      <c r="TG79" s="44"/>
      <c r="TH79" s="44"/>
      <c r="TI79" s="44"/>
      <c r="TJ79" s="44"/>
      <c r="TK79" s="44"/>
      <c r="TL79" s="44"/>
      <c r="TM79" s="44"/>
      <c r="TN79" s="44"/>
      <c r="TO79" s="44"/>
      <c r="TP79" s="44"/>
      <c r="TQ79" s="44"/>
      <c r="TR79" s="44"/>
      <c r="TS79" s="44"/>
      <c r="TT79" s="44"/>
      <c r="TU79" s="44"/>
      <c r="TV79" s="44"/>
      <c r="TW79" s="44"/>
      <c r="TX79" s="44"/>
      <c r="TY79" s="44"/>
    </row>
    <row r="80" spans="1:545" s="25" customFormat="1" ht="12.75" x14ac:dyDescent="0.2">
      <c r="A80" s="15"/>
      <c r="B80" s="15"/>
      <c r="C80" s="98" t="s">
        <v>136</v>
      </c>
      <c r="D80" s="59">
        <f t="shared" ref="D80:I80" si="25">SUM(D81+D85+D86+D87+D88+D89+D97+D100+D101)</f>
        <v>3033867925</v>
      </c>
      <c r="E80" s="60">
        <f t="shared" si="25"/>
        <v>1566796688</v>
      </c>
      <c r="F80" s="61">
        <f t="shared" si="25"/>
        <v>1729641245</v>
      </c>
      <c r="G80" s="62">
        <f t="shared" si="25"/>
        <v>1826440839</v>
      </c>
      <c r="H80" s="62">
        <f t="shared" si="25"/>
        <v>2020051130</v>
      </c>
      <c r="I80" s="60">
        <f t="shared" si="25"/>
        <v>1751256250</v>
      </c>
      <c r="J80" s="99">
        <f>SUM(J81+J85+J86+J87+J88+J89+J97+J100+J101)</f>
        <v>2025110929</v>
      </c>
      <c r="K80" s="100">
        <f>SUM(K81+K85+K86+K87+K88+K89+K97+K100+K101)</f>
        <v>1966652930</v>
      </c>
      <c r="L80" s="99">
        <f>SUM(L81+L85+L86+L87+L88+L89+L97+L100+L101)</f>
        <v>2147636122</v>
      </c>
      <c r="M80" s="62">
        <f t="shared" si="24"/>
        <v>18067454058</v>
      </c>
      <c r="N80" s="24"/>
    </row>
    <row r="81" spans="1:545" s="44" customFormat="1" x14ac:dyDescent="0.2">
      <c r="A81" s="38" t="s">
        <v>97</v>
      </c>
      <c r="B81" s="38" t="s">
        <v>137</v>
      </c>
      <c r="C81" s="101" t="s">
        <v>138</v>
      </c>
      <c r="D81" s="66">
        <f>SUM(D82:D84)</f>
        <v>2138717113</v>
      </c>
      <c r="E81" s="67">
        <f t="shared" ref="E81:J81" si="26">SUM(E82:E84)</f>
        <v>763570493</v>
      </c>
      <c r="F81" s="68">
        <f t="shared" si="26"/>
        <v>868054265</v>
      </c>
      <c r="G81" s="69">
        <f t="shared" si="26"/>
        <v>1010079932</v>
      </c>
      <c r="H81" s="69">
        <f t="shared" si="26"/>
        <v>1143031245</v>
      </c>
      <c r="I81" s="67">
        <f t="shared" si="26"/>
        <v>927904888</v>
      </c>
      <c r="J81" s="68">
        <f t="shared" si="26"/>
        <v>1145675477</v>
      </c>
      <c r="K81" s="69">
        <f>SUM(K82:K84)</f>
        <v>1173832226</v>
      </c>
      <c r="L81" s="68">
        <f>SUM(L82:L84)</f>
        <v>1320946848</v>
      </c>
      <c r="M81" s="69">
        <f t="shared" si="24"/>
        <v>10491812487</v>
      </c>
    </row>
    <row r="82" spans="1:545" s="83" customFormat="1" x14ac:dyDescent="0.2">
      <c r="A82" s="38" t="s">
        <v>139</v>
      </c>
      <c r="B82" s="38" t="s">
        <v>140</v>
      </c>
      <c r="C82" s="39" t="s">
        <v>141</v>
      </c>
      <c r="D82" s="49">
        <v>2091675261</v>
      </c>
      <c r="E82" s="50">
        <v>720946480</v>
      </c>
      <c r="F82" s="42">
        <v>825430252</v>
      </c>
      <c r="G82" s="51">
        <v>967455919</v>
      </c>
      <c r="H82" s="51">
        <v>1100407232</v>
      </c>
      <c r="I82" s="50">
        <v>885280875</v>
      </c>
      <c r="J82" s="42">
        <v>1101608038</v>
      </c>
      <c r="K82" s="51">
        <v>1132651637</v>
      </c>
      <c r="L82" s="42">
        <v>1278322835</v>
      </c>
      <c r="M82" s="51">
        <f t="shared" si="24"/>
        <v>10103778529</v>
      </c>
      <c r="N82" s="44"/>
    </row>
    <row r="83" spans="1:545" s="79" customFormat="1" x14ac:dyDescent="0.2">
      <c r="A83" s="38" t="s">
        <v>142</v>
      </c>
      <c r="B83" s="38" t="s">
        <v>143</v>
      </c>
      <c r="C83" s="39" t="s">
        <v>144</v>
      </c>
      <c r="D83" s="49">
        <v>7222605</v>
      </c>
      <c r="E83" s="50">
        <v>2892330</v>
      </c>
      <c r="F83" s="42">
        <v>2892330</v>
      </c>
      <c r="G83" s="51">
        <v>2892330</v>
      </c>
      <c r="H83" s="51">
        <v>2892330</v>
      </c>
      <c r="I83" s="50">
        <v>2892330</v>
      </c>
      <c r="J83" s="42">
        <v>4335756</v>
      </c>
      <c r="K83" s="51">
        <v>1448906</v>
      </c>
      <c r="L83" s="42">
        <v>2892330</v>
      </c>
      <c r="M83" s="51">
        <f t="shared" si="24"/>
        <v>30361247</v>
      </c>
      <c r="N83" s="44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  <c r="IV83" s="83"/>
      <c r="IW83" s="83"/>
      <c r="IX83" s="83"/>
      <c r="IY83" s="83"/>
      <c r="IZ83" s="83"/>
      <c r="JA83" s="83"/>
      <c r="JB83" s="83"/>
      <c r="JC83" s="83"/>
      <c r="JD83" s="83"/>
      <c r="JE83" s="83"/>
      <c r="JF83" s="83"/>
      <c r="JG83" s="83"/>
      <c r="JH83" s="83"/>
      <c r="JI83" s="83"/>
      <c r="JJ83" s="83"/>
      <c r="JK83" s="83"/>
      <c r="JL83" s="83"/>
      <c r="JM83" s="83"/>
      <c r="JN83" s="83"/>
      <c r="JO83" s="83"/>
      <c r="JP83" s="83"/>
      <c r="JQ83" s="83"/>
      <c r="JR83" s="83"/>
      <c r="JS83" s="83"/>
      <c r="JT83" s="83"/>
      <c r="JU83" s="83"/>
      <c r="JV83" s="83"/>
      <c r="JW83" s="83"/>
      <c r="JX83" s="83"/>
      <c r="JY83" s="83"/>
      <c r="JZ83" s="83"/>
      <c r="KA83" s="83"/>
      <c r="KB83" s="83"/>
      <c r="KC83" s="83"/>
      <c r="KD83" s="83"/>
      <c r="KE83" s="83"/>
      <c r="KF83" s="83"/>
      <c r="KG83" s="83"/>
      <c r="KH83" s="83"/>
      <c r="KI83" s="83"/>
      <c r="KJ83" s="83"/>
      <c r="KK83" s="83"/>
      <c r="KL83" s="83"/>
      <c r="KM83" s="83"/>
      <c r="KN83" s="83"/>
      <c r="KO83" s="83"/>
      <c r="KP83" s="83"/>
      <c r="KQ83" s="83"/>
      <c r="KR83" s="83"/>
      <c r="KS83" s="83"/>
      <c r="KT83" s="83"/>
      <c r="KU83" s="83"/>
      <c r="KV83" s="83"/>
      <c r="KW83" s="83"/>
      <c r="KX83" s="83"/>
      <c r="KY83" s="83"/>
      <c r="KZ83" s="83"/>
      <c r="LA83" s="83"/>
      <c r="LB83" s="83"/>
      <c r="LC83" s="83"/>
      <c r="LD83" s="83"/>
      <c r="LE83" s="83"/>
      <c r="LF83" s="83"/>
      <c r="LG83" s="83"/>
      <c r="LH83" s="83"/>
      <c r="LI83" s="83"/>
      <c r="LJ83" s="83"/>
      <c r="LK83" s="83"/>
      <c r="LL83" s="83"/>
      <c r="LM83" s="83"/>
      <c r="LN83" s="83"/>
      <c r="LO83" s="83"/>
      <c r="LP83" s="83"/>
      <c r="LQ83" s="83"/>
      <c r="LR83" s="83"/>
      <c r="LS83" s="83"/>
      <c r="LT83" s="83"/>
      <c r="LU83" s="83"/>
      <c r="LV83" s="83"/>
      <c r="LW83" s="83"/>
      <c r="LX83" s="83"/>
      <c r="LY83" s="83"/>
      <c r="LZ83" s="83"/>
      <c r="MA83" s="83"/>
      <c r="MB83" s="83"/>
      <c r="MC83" s="83"/>
      <c r="MD83" s="83"/>
      <c r="ME83" s="83"/>
      <c r="MF83" s="83"/>
      <c r="MG83" s="83"/>
      <c r="MH83" s="83"/>
      <c r="MI83" s="83"/>
      <c r="MJ83" s="83"/>
      <c r="MK83" s="83"/>
      <c r="ML83" s="83"/>
      <c r="MM83" s="83"/>
      <c r="MN83" s="83"/>
      <c r="MO83" s="83"/>
      <c r="MP83" s="83"/>
      <c r="MQ83" s="83"/>
      <c r="MR83" s="83"/>
      <c r="MS83" s="83"/>
      <c r="MT83" s="83"/>
      <c r="MU83" s="83"/>
      <c r="MV83" s="83"/>
      <c r="MW83" s="83"/>
      <c r="MX83" s="83"/>
      <c r="MY83" s="83"/>
      <c r="MZ83" s="83"/>
      <c r="NA83" s="83"/>
      <c r="NB83" s="83"/>
      <c r="NC83" s="83"/>
      <c r="ND83" s="83"/>
      <c r="NE83" s="83"/>
      <c r="NF83" s="83"/>
      <c r="NG83" s="83"/>
      <c r="NH83" s="83"/>
      <c r="NI83" s="83"/>
      <c r="NJ83" s="83"/>
      <c r="NK83" s="83"/>
      <c r="NL83" s="83"/>
      <c r="NM83" s="83"/>
      <c r="NN83" s="83"/>
      <c r="NO83" s="83"/>
      <c r="NP83" s="83"/>
      <c r="NQ83" s="83"/>
      <c r="NR83" s="83"/>
      <c r="NS83" s="83"/>
      <c r="NT83" s="83"/>
      <c r="NU83" s="83"/>
      <c r="NV83" s="83"/>
      <c r="NW83" s="83"/>
      <c r="NX83" s="83"/>
      <c r="NY83" s="83"/>
      <c r="NZ83" s="83"/>
      <c r="OA83" s="83"/>
      <c r="OB83" s="83"/>
      <c r="OC83" s="83"/>
      <c r="OD83" s="83"/>
      <c r="OE83" s="83"/>
      <c r="OF83" s="83"/>
      <c r="OG83" s="83"/>
      <c r="OH83" s="83"/>
      <c r="OI83" s="83"/>
      <c r="OJ83" s="83"/>
      <c r="OK83" s="83"/>
      <c r="OL83" s="83"/>
      <c r="OM83" s="83"/>
      <c r="ON83" s="83"/>
      <c r="OO83" s="83"/>
      <c r="OP83" s="83"/>
      <c r="OQ83" s="83"/>
      <c r="OR83" s="83"/>
      <c r="OS83" s="83"/>
      <c r="OT83" s="83"/>
      <c r="OU83" s="83"/>
      <c r="OV83" s="83"/>
      <c r="OW83" s="83"/>
      <c r="OX83" s="83"/>
      <c r="OY83" s="83"/>
      <c r="OZ83" s="83"/>
      <c r="PA83" s="83"/>
      <c r="PB83" s="83"/>
      <c r="PC83" s="83"/>
      <c r="PD83" s="83"/>
      <c r="PE83" s="83"/>
      <c r="PF83" s="83"/>
      <c r="PG83" s="83"/>
      <c r="PH83" s="83"/>
      <c r="PI83" s="83"/>
      <c r="PJ83" s="83"/>
      <c r="PK83" s="83"/>
      <c r="PL83" s="83"/>
      <c r="PM83" s="83"/>
      <c r="PN83" s="83"/>
      <c r="PO83" s="83"/>
      <c r="PP83" s="83"/>
      <c r="PQ83" s="83"/>
      <c r="PR83" s="83"/>
      <c r="PS83" s="83"/>
      <c r="PT83" s="83"/>
      <c r="PU83" s="83"/>
      <c r="PV83" s="83"/>
      <c r="PW83" s="83"/>
      <c r="PX83" s="83"/>
      <c r="PY83" s="83"/>
      <c r="PZ83" s="83"/>
      <c r="QA83" s="83"/>
      <c r="QB83" s="83"/>
      <c r="QC83" s="83"/>
      <c r="QD83" s="83"/>
      <c r="QE83" s="83"/>
      <c r="QF83" s="83"/>
      <c r="QG83" s="83"/>
      <c r="QH83" s="83"/>
      <c r="QI83" s="83"/>
      <c r="QJ83" s="83"/>
      <c r="QK83" s="83"/>
      <c r="QL83" s="83"/>
      <c r="QM83" s="83"/>
      <c r="QN83" s="83"/>
      <c r="QO83" s="83"/>
      <c r="QP83" s="83"/>
      <c r="QQ83" s="83"/>
      <c r="QR83" s="83"/>
      <c r="QS83" s="83"/>
      <c r="QT83" s="83"/>
      <c r="QU83" s="83"/>
      <c r="QV83" s="83"/>
      <c r="QW83" s="83"/>
      <c r="QX83" s="83"/>
      <c r="QY83" s="83"/>
      <c r="QZ83" s="83"/>
      <c r="RA83" s="83"/>
      <c r="RB83" s="83"/>
      <c r="RC83" s="83"/>
      <c r="RD83" s="83"/>
      <c r="RE83" s="83"/>
      <c r="RF83" s="83"/>
      <c r="RG83" s="83"/>
      <c r="RH83" s="83"/>
      <c r="RI83" s="83"/>
      <c r="RJ83" s="83"/>
      <c r="RK83" s="83"/>
      <c r="RL83" s="83"/>
      <c r="RM83" s="83"/>
      <c r="RN83" s="83"/>
      <c r="RO83" s="83"/>
      <c r="RP83" s="83"/>
      <c r="RQ83" s="83"/>
      <c r="RR83" s="83"/>
      <c r="RS83" s="83"/>
      <c r="RT83" s="83"/>
      <c r="RU83" s="83"/>
      <c r="RV83" s="83"/>
      <c r="RW83" s="83"/>
      <c r="RX83" s="83"/>
      <c r="RY83" s="83"/>
      <c r="RZ83" s="83"/>
      <c r="SA83" s="83"/>
      <c r="SB83" s="83"/>
      <c r="SC83" s="83"/>
      <c r="SD83" s="83"/>
      <c r="SE83" s="83"/>
      <c r="SF83" s="83"/>
      <c r="SG83" s="83"/>
      <c r="SH83" s="83"/>
      <c r="SI83" s="83"/>
      <c r="SJ83" s="83"/>
      <c r="SK83" s="83"/>
      <c r="SL83" s="83"/>
      <c r="SM83" s="83"/>
      <c r="SN83" s="83"/>
      <c r="SO83" s="83"/>
      <c r="SP83" s="83"/>
      <c r="SQ83" s="83"/>
      <c r="SR83" s="83"/>
      <c r="SS83" s="83"/>
      <c r="ST83" s="83"/>
      <c r="SU83" s="83"/>
      <c r="SV83" s="83"/>
      <c r="SW83" s="83"/>
      <c r="SX83" s="83"/>
      <c r="SY83" s="83"/>
      <c r="SZ83" s="83"/>
      <c r="TA83" s="83"/>
      <c r="TB83" s="83"/>
      <c r="TC83" s="83"/>
      <c r="TD83" s="83"/>
      <c r="TE83" s="83"/>
      <c r="TF83" s="83"/>
      <c r="TG83" s="83"/>
      <c r="TH83" s="83"/>
      <c r="TI83" s="83"/>
      <c r="TJ83" s="83"/>
      <c r="TK83" s="83"/>
      <c r="TL83" s="83"/>
      <c r="TM83" s="83"/>
      <c r="TN83" s="83"/>
      <c r="TO83" s="83"/>
      <c r="TP83" s="83"/>
      <c r="TQ83" s="83"/>
      <c r="TR83" s="83"/>
      <c r="TS83" s="83"/>
      <c r="TT83" s="83"/>
      <c r="TU83" s="83"/>
      <c r="TV83" s="83"/>
      <c r="TW83" s="83"/>
      <c r="TX83" s="83"/>
      <c r="TY83" s="83"/>
    </row>
    <row r="84" spans="1:545" s="79" customFormat="1" x14ac:dyDescent="0.2">
      <c r="A84" s="38" t="s">
        <v>145</v>
      </c>
      <c r="B84" s="38" t="s">
        <v>146</v>
      </c>
      <c r="C84" s="39" t="s">
        <v>147</v>
      </c>
      <c r="D84" s="49">
        <v>39819247</v>
      </c>
      <c r="E84" s="50">
        <v>39731683</v>
      </c>
      <c r="F84" s="42">
        <v>39731683</v>
      </c>
      <c r="G84" s="51">
        <v>39731683</v>
      </c>
      <c r="H84" s="51">
        <v>39731683</v>
      </c>
      <c r="I84" s="50">
        <v>39731683</v>
      </c>
      <c r="J84" s="42">
        <v>39731683</v>
      </c>
      <c r="K84" s="51">
        <v>39731683</v>
      </c>
      <c r="L84" s="42">
        <v>39731683</v>
      </c>
      <c r="M84" s="51">
        <f t="shared" si="24"/>
        <v>357672711</v>
      </c>
      <c r="N84" s="44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  <c r="GZ84" s="83"/>
      <c r="HA84" s="83"/>
      <c r="HB84" s="83"/>
      <c r="HC84" s="83"/>
      <c r="HD84" s="83"/>
      <c r="HE84" s="83"/>
      <c r="HF84" s="83"/>
      <c r="HG84" s="83"/>
      <c r="HH84" s="83"/>
      <c r="HI84" s="83"/>
      <c r="HJ84" s="83"/>
      <c r="HK84" s="83"/>
      <c r="HL84" s="83"/>
      <c r="HM84" s="83"/>
      <c r="HN84" s="83"/>
      <c r="HO84" s="83"/>
      <c r="HP84" s="83"/>
      <c r="HQ84" s="83"/>
      <c r="HR84" s="83"/>
      <c r="HS84" s="83"/>
      <c r="HT84" s="83"/>
      <c r="HU84" s="83"/>
      <c r="HV84" s="83"/>
      <c r="HW84" s="83"/>
      <c r="HX84" s="83"/>
      <c r="HY84" s="83"/>
      <c r="HZ84" s="83"/>
      <c r="IA84" s="83"/>
      <c r="IB84" s="83"/>
      <c r="IC84" s="83"/>
      <c r="ID84" s="83"/>
      <c r="IE84" s="83"/>
      <c r="IF84" s="83"/>
      <c r="IG84" s="83"/>
      <c r="IH84" s="83"/>
      <c r="II84" s="83"/>
      <c r="IJ84" s="83"/>
      <c r="IK84" s="83"/>
      <c r="IL84" s="83"/>
      <c r="IM84" s="83"/>
      <c r="IN84" s="83"/>
      <c r="IO84" s="83"/>
      <c r="IP84" s="83"/>
      <c r="IQ84" s="83"/>
      <c r="IR84" s="83"/>
      <c r="IS84" s="83"/>
      <c r="IT84" s="83"/>
      <c r="IU84" s="83"/>
      <c r="IV84" s="83"/>
      <c r="IW84" s="83"/>
      <c r="IX84" s="83"/>
      <c r="IY84" s="83"/>
      <c r="IZ84" s="83"/>
      <c r="JA84" s="83"/>
      <c r="JB84" s="83"/>
      <c r="JC84" s="83"/>
      <c r="JD84" s="83"/>
      <c r="JE84" s="83"/>
      <c r="JF84" s="83"/>
      <c r="JG84" s="83"/>
      <c r="JH84" s="83"/>
      <c r="JI84" s="83"/>
      <c r="JJ84" s="83"/>
      <c r="JK84" s="83"/>
      <c r="JL84" s="83"/>
      <c r="JM84" s="83"/>
      <c r="JN84" s="83"/>
      <c r="JO84" s="83"/>
      <c r="JP84" s="83"/>
      <c r="JQ84" s="83"/>
      <c r="JR84" s="83"/>
      <c r="JS84" s="83"/>
      <c r="JT84" s="83"/>
      <c r="JU84" s="83"/>
      <c r="JV84" s="83"/>
      <c r="JW84" s="83"/>
      <c r="JX84" s="83"/>
      <c r="JY84" s="83"/>
      <c r="JZ84" s="83"/>
      <c r="KA84" s="83"/>
      <c r="KB84" s="83"/>
      <c r="KC84" s="83"/>
      <c r="KD84" s="83"/>
      <c r="KE84" s="83"/>
      <c r="KF84" s="83"/>
      <c r="KG84" s="83"/>
      <c r="KH84" s="83"/>
      <c r="KI84" s="83"/>
      <c r="KJ84" s="83"/>
      <c r="KK84" s="83"/>
      <c r="KL84" s="83"/>
      <c r="KM84" s="83"/>
      <c r="KN84" s="83"/>
      <c r="KO84" s="83"/>
      <c r="KP84" s="83"/>
      <c r="KQ84" s="83"/>
      <c r="KR84" s="83"/>
      <c r="KS84" s="83"/>
      <c r="KT84" s="83"/>
      <c r="KU84" s="83"/>
      <c r="KV84" s="83"/>
      <c r="KW84" s="83"/>
      <c r="KX84" s="83"/>
      <c r="KY84" s="83"/>
      <c r="KZ84" s="83"/>
      <c r="LA84" s="83"/>
      <c r="LB84" s="83"/>
      <c r="LC84" s="83"/>
      <c r="LD84" s="83"/>
      <c r="LE84" s="83"/>
      <c r="LF84" s="83"/>
      <c r="LG84" s="83"/>
      <c r="LH84" s="83"/>
      <c r="LI84" s="83"/>
      <c r="LJ84" s="83"/>
      <c r="LK84" s="83"/>
      <c r="LL84" s="83"/>
      <c r="LM84" s="83"/>
      <c r="LN84" s="83"/>
      <c r="LO84" s="83"/>
      <c r="LP84" s="83"/>
      <c r="LQ84" s="83"/>
      <c r="LR84" s="83"/>
      <c r="LS84" s="83"/>
      <c r="LT84" s="83"/>
      <c r="LU84" s="83"/>
      <c r="LV84" s="83"/>
      <c r="LW84" s="83"/>
      <c r="LX84" s="83"/>
      <c r="LY84" s="83"/>
      <c r="LZ84" s="83"/>
      <c r="MA84" s="83"/>
      <c r="MB84" s="83"/>
      <c r="MC84" s="83"/>
      <c r="MD84" s="83"/>
      <c r="ME84" s="83"/>
      <c r="MF84" s="83"/>
      <c r="MG84" s="83"/>
      <c r="MH84" s="83"/>
      <c r="MI84" s="83"/>
      <c r="MJ84" s="83"/>
      <c r="MK84" s="83"/>
      <c r="ML84" s="83"/>
      <c r="MM84" s="83"/>
      <c r="MN84" s="83"/>
      <c r="MO84" s="83"/>
      <c r="MP84" s="83"/>
      <c r="MQ84" s="83"/>
      <c r="MR84" s="83"/>
      <c r="MS84" s="83"/>
      <c r="MT84" s="83"/>
      <c r="MU84" s="83"/>
      <c r="MV84" s="83"/>
      <c r="MW84" s="83"/>
      <c r="MX84" s="83"/>
      <c r="MY84" s="83"/>
      <c r="MZ84" s="83"/>
      <c r="NA84" s="83"/>
      <c r="NB84" s="83"/>
      <c r="NC84" s="83"/>
      <c r="ND84" s="83"/>
      <c r="NE84" s="83"/>
      <c r="NF84" s="83"/>
      <c r="NG84" s="83"/>
      <c r="NH84" s="83"/>
      <c r="NI84" s="83"/>
      <c r="NJ84" s="83"/>
      <c r="NK84" s="83"/>
      <c r="NL84" s="83"/>
      <c r="NM84" s="83"/>
      <c r="NN84" s="83"/>
      <c r="NO84" s="83"/>
      <c r="NP84" s="83"/>
      <c r="NQ84" s="83"/>
      <c r="NR84" s="83"/>
      <c r="NS84" s="83"/>
      <c r="NT84" s="83"/>
      <c r="NU84" s="83"/>
      <c r="NV84" s="83"/>
      <c r="NW84" s="83"/>
      <c r="NX84" s="83"/>
      <c r="NY84" s="83"/>
      <c r="NZ84" s="83"/>
      <c r="OA84" s="83"/>
      <c r="OB84" s="83"/>
      <c r="OC84" s="83"/>
      <c r="OD84" s="83"/>
      <c r="OE84" s="83"/>
      <c r="OF84" s="83"/>
      <c r="OG84" s="83"/>
      <c r="OH84" s="83"/>
      <c r="OI84" s="83"/>
      <c r="OJ84" s="83"/>
      <c r="OK84" s="83"/>
      <c r="OL84" s="83"/>
      <c r="OM84" s="83"/>
      <c r="ON84" s="83"/>
      <c r="OO84" s="83"/>
      <c r="OP84" s="83"/>
      <c r="OQ84" s="83"/>
      <c r="OR84" s="83"/>
      <c r="OS84" s="83"/>
      <c r="OT84" s="83"/>
      <c r="OU84" s="83"/>
      <c r="OV84" s="83"/>
      <c r="OW84" s="83"/>
      <c r="OX84" s="83"/>
      <c r="OY84" s="83"/>
      <c r="OZ84" s="83"/>
      <c r="PA84" s="83"/>
      <c r="PB84" s="83"/>
      <c r="PC84" s="83"/>
      <c r="PD84" s="83"/>
      <c r="PE84" s="83"/>
      <c r="PF84" s="83"/>
      <c r="PG84" s="83"/>
      <c r="PH84" s="83"/>
      <c r="PI84" s="83"/>
      <c r="PJ84" s="83"/>
      <c r="PK84" s="83"/>
      <c r="PL84" s="83"/>
      <c r="PM84" s="83"/>
      <c r="PN84" s="83"/>
      <c r="PO84" s="83"/>
      <c r="PP84" s="83"/>
      <c r="PQ84" s="83"/>
      <c r="PR84" s="83"/>
      <c r="PS84" s="83"/>
      <c r="PT84" s="83"/>
      <c r="PU84" s="83"/>
      <c r="PV84" s="83"/>
      <c r="PW84" s="83"/>
      <c r="PX84" s="83"/>
      <c r="PY84" s="83"/>
      <c r="PZ84" s="83"/>
      <c r="QA84" s="83"/>
      <c r="QB84" s="83"/>
      <c r="QC84" s="83"/>
      <c r="QD84" s="83"/>
      <c r="QE84" s="83"/>
      <c r="QF84" s="83"/>
      <c r="QG84" s="83"/>
      <c r="QH84" s="83"/>
      <c r="QI84" s="83"/>
      <c r="QJ84" s="83"/>
      <c r="QK84" s="83"/>
      <c r="QL84" s="83"/>
      <c r="QM84" s="83"/>
      <c r="QN84" s="83"/>
      <c r="QO84" s="83"/>
      <c r="QP84" s="83"/>
      <c r="QQ84" s="83"/>
      <c r="QR84" s="83"/>
      <c r="QS84" s="83"/>
      <c r="QT84" s="83"/>
      <c r="QU84" s="83"/>
      <c r="QV84" s="83"/>
      <c r="QW84" s="83"/>
      <c r="QX84" s="83"/>
      <c r="QY84" s="83"/>
      <c r="QZ84" s="83"/>
      <c r="RA84" s="83"/>
      <c r="RB84" s="83"/>
      <c r="RC84" s="83"/>
      <c r="RD84" s="83"/>
      <c r="RE84" s="83"/>
      <c r="RF84" s="83"/>
      <c r="RG84" s="83"/>
      <c r="RH84" s="83"/>
      <c r="RI84" s="83"/>
      <c r="RJ84" s="83"/>
      <c r="RK84" s="83"/>
      <c r="RL84" s="83"/>
      <c r="RM84" s="83"/>
      <c r="RN84" s="83"/>
      <c r="RO84" s="83"/>
      <c r="RP84" s="83"/>
      <c r="RQ84" s="83"/>
      <c r="RR84" s="83"/>
      <c r="RS84" s="83"/>
      <c r="RT84" s="83"/>
      <c r="RU84" s="83"/>
      <c r="RV84" s="83"/>
      <c r="RW84" s="83"/>
      <c r="RX84" s="83"/>
      <c r="RY84" s="83"/>
      <c r="RZ84" s="83"/>
      <c r="SA84" s="83"/>
      <c r="SB84" s="83"/>
      <c r="SC84" s="83"/>
      <c r="SD84" s="83"/>
      <c r="SE84" s="83"/>
      <c r="SF84" s="83"/>
      <c r="SG84" s="83"/>
      <c r="SH84" s="83"/>
      <c r="SI84" s="83"/>
      <c r="SJ84" s="83"/>
      <c r="SK84" s="83"/>
      <c r="SL84" s="83"/>
      <c r="SM84" s="83"/>
      <c r="SN84" s="83"/>
      <c r="SO84" s="83"/>
      <c r="SP84" s="83"/>
      <c r="SQ84" s="83"/>
      <c r="SR84" s="83"/>
      <c r="SS84" s="83"/>
      <c r="ST84" s="83"/>
      <c r="SU84" s="83"/>
      <c r="SV84" s="83"/>
      <c r="SW84" s="83"/>
      <c r="SX84" s="83"/>
      <c r="SY84" s="83"/>
      <c r="SZ84" s="83"/>
      <c r="TA84" s="83"/>
      <c r="TB84" s="83"/>
      <c r="TC84" s="83"/>
      <c r="TD84" s="83"/>
      <c r="TE84" s="83"/>
      <c r="TF84" s="83"/>
      <c r="TG84" s="83"/>
      <c r="TH84" s="83"/>
      <c r="TI84" s="83"/>
      <c r="TJ84" s="83"/>
      <c r="TK84" s="83"/>
      <c r="TL84" s="83"/>
      <c r="TM84" s="83"/>
      <c r="TN84" s="83"/>
      <c r="TO84" s="83"/>
      <c r="TP84" s="83"/>
      <c r="TQ84" s="83"/>
      <c r="TR84" s="83"/>
      <c r="TS84" s="83"/>
      <c r="TT84" s="83"/>
      <c r="TU84" s="83"/>
      <c r="TV84" s="83"/>
      <c r="TW84" s="83"/>
      <c r="TX84" s="83"/>
      <c r="TY84" s="83"/>
    </row>
    <row r="85" spans="1:545" s="44" customFormat="1" x14ac:dyDescent="0.2">
      <c r="A85" s="38" t="s">
        <v>148</v>
      </c>
      <c r="B85" s="38" t="s">
        <v>149</v>
      </c>
      <c r="C85" s="101" t="s">
        <v>150</v>
      </c>
      <c r="D85" s="66">
        <v>330249303</v>
      </c>
      <c r="E85" s="67">
        <v>243044075</v>
      </c>
      <c r="F85" s="68">
        <v>304834730</v>
      </c>
      <c r="G85" s="69">
        <v>260013154</v>
      </c>
      <c r="H85" s="69">
        <v>319640630</v>
      </c>
      <c r="I85" s="67">
        <v>267057652</v>
      </c>
      <c r="J85" s="68">
        <f>181366007+2928400+102965884+6481336+7027054+2810822+8757982+5848622+4077715</f>
        <v>322263822</v>
      </c>
      <c r="K85" s="69">
        <v>236604662</v>
      </c>
      <c r="L85" s="68">
        <v>269284833</v>
      </c>
      <c r="M85" s="69">
        <f t="shared" si="24"/>
        <v>2552992861</v>
      </c>
    </row>
    <row r="86" spans="1:545" s="37" customFormat="1" x14ac:dyDescent="0.2">
      <c r="A86" s="38" t="s">
        <v>151</v>
      </c>
      <c r="B86" s="38" t="s">
        <v>152</v>
      </c>
      <c r="C86" s="101" t="s">
        <v>153</v>
      </c>
      <c r="D86" s="66">
        <v>116449840</v>
      </c>
      <c r="E86" s="67">
        <v>116449840</v>
      </c>
      <c r="F86" s="68">
        <v>116449840</v>
      </c>
      <c r="G86" s="69">
        <v>116449840</v>
      </c>
      <c r="H86" s="69">
        <v>116449840</v>
      </c>
      <c r="I86" s="67">
        <v>116449840</v>
      </c>
      <c r="J86" s="68">
        <v>116449840</v>
      </c>
      <c r="K86" s="69">
        <v>116449840</v>
      </c>
      <c r="L86" s="68">
        <v>116449840</v>
      </c>
      <c r="M86" s="69">
        <f t="shared" si="24"/>
        <v>1048048560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  <c r="IO86" s="44"/>
      <c r="IP86" s="44"/>
      <c r="IQ86" s="44"/>
      <c r="IR86" s="44"/>
      <c r="IS86" s="44"/>
      <c r="IT86" s="44"/>
      <c r="IU86" s="44"/>
      <c r="IV86" s="44"/>
      <c r="IW86" s="44"/>
      <c r="IX86" s="44"/>
      <c r="IY86" s="44"/>
      <c r="IZ86" s="44"/>
      <c r="JA86" s="44"/>
      <c r="JB86" s="44"/>
      <c r="JC86" s="44"/>
      <c r="JD86" s="44"/>
      <c r="JE86" s="44"/>
      <c r="JF86" s="44"/>
      <c r="JG86" s="44"/>
      <c r="JH86" s="44"/>
      <c r="JI86" s="44"/>
      <c r="JJ86" s="44"/>
      <c r="JK86" s="44"/>
      <c r="JL86" s="44"/>
      <c r="JM86" s="44"/>
      <c r="JN86" s="44"/>
      <c r="JO86" s="44"/>
      <c r="JP86" s="44"/>
      <c r="JQ86" s="44"/>
      <c r="JR86" s="44"/>
      <c r="JS86" s="44"/>
      <c r="JT86" s="44"/>
      <c r="JU86" s="44"/>
      <c r="JV86" s="44"/>
      <c r="JW86" s="44"/>
      <c r="JX86" s="44"/>
      <c r="JY86" s="44"/>
      <c r="JZ86" s="44"/>
      <c r="KA86" s="44"/>
      <c r="KB86" s="44"/>
      <c r="KC86" s="44"/>
      <c r="KD86" s="44"/>
      <c r="KE86" s="44"/>
      <c r="KF86" s="44"/>
      <c r="KG86" s="44"/>
      <c r="KH86" s="44"/>
      <c r="KI86" s="44"/>
      <c r="KJ86" s="44"/>
      <c r="KK86" s="44"/>
      <c r="KL86" s="44"/>
      <c r="KM86" s="44"/>
      <c r="KN86" s="44"/>
      <c r="KO86" s="44"/>
      <c r="KP86" s="44"/>
      <c r="KQ86" s="44"/>
      <c r="KR86" s="44"/>
      <c r="KS86" s="44"/>
      <c r="KT86" s="44"/>
      <c r="KU86" s="44"/>
      <c r="KV86" s="44"/>
      <c r="KW86" s="44"/>
      <c r="KX86" s="44"/>
      <c r="KY86" s="44"/>
      <c r="KZ86" s="44"/>
      <c r="LA86" s="44"/>
      <c r="LB86" s="44"/>
      <c r="LC86" s="44"/>
      <c r="LD86" s="44"/>
      <c r="LE86" s="44"/>
      <c r="LF86" s="44"/>
      <c r="LG86" s="44"/>
      <c r="LH86" s="44"/>
      <c r="LI86" s="44"/>
      <c r="LJ86" s="44"/>
      <c r="LK86" s="44"/>
      <c r="LL86" s="44"/>
      <c r="LM86" s="44"/>
      <c r="LN86" s="44"/>
      <c r="LO86" s="44"/>
      <c r="LP86" s="44"/>
      <c r="LQ86" s="44"/>
      <c r="LR86" s="44"/>
      <c r="LS86" s="44"/>
      <c r="LT86" s="44"/>
      <c r="LU86" s="44"/>
      <c r="LV86" s="44"/>
      <c r="LW86" s="44"/>
      <c r="LX86" s="44"/>
      <c r="LY86" s="44"/>
      <c r="LZ86" s="44"/>
      <c r="MA86" s="44"/>
      <c r="MB86" s="44"/>
      <c r="MC86" s="44"/>
      <c r="MD86" s="44"/>
      <c r="ME86" s="44"/>
      <c r="MF86" s="44"/>
      <c r="MG86" s="44"/>
      <c r="MH86" s="44"/>
      <c r="MI86" s="44"/>
      <c r="MJ86" s="44"/>
      <c r="MK86" s="44"/>
      <c r="ML86" s="44"/>
      <c r="MM86" s="44"/>
      <c r="MN86" s="44"/>
      <c r="MO86" s="44"/>
      <c r="MP86" s="44"/>
      <c r="MQ86" s="44"/>
      <c r="MR86" s="44"/>
      <c r="MS86" s="44"/>
      <c r="MT86" s="44"/>
      <c r="MU86" s="44"/>
      <c r="MV86" s="44"/>
      <c r="MW86" s="44"/>
      <c r="MX86" s="44"/>
      <c r="MY86" s="44"/>
      <c r="MZ86" s="44"/>
      <c r="NA86" s="44"/>
      <c r="NB86" s="44"/>
      <c r="NC86" s="44"/>
      <c r="ND86" s="44"/>
      <c r="NE86" s="44"/>
      <c r="NF86" s="44"/>
      <c r="NG86" s="44"/>
      <c r="NH86" s="44"/>
      <c r="NI86" s="44"/>
      <c r="NJ86" s="44"/>
      <c r="NK86" s="44"/>
      <c r="NL86" s="44"/>
      <c r="NM86" s="44"/>
      <c r="NN86" s="44"/>
      <c r="NO86" s="44"/>
      <c r="NP86" s="44"/>
      <c r="NQ86" s="44"/>
      <c r="NR86" s="44"/>
      <c r="NS86" s="44"/>
      <c r="NT86" s="44"/>
      <c r="NU86" s="44"/>
      <c r="NV86" s="44"/>
      <c r="NW86" s="44"/>
      <c r="NX86" s="44"/>
      <c r="NY86" s="44"/>
      <c r="NZ86" s="44"/>
      <c r="OA86" s="44"/>
      <c r="OB86" s="44"/>
      <c r="OC86" s="44"/>
      <c r="OD86" s="44"/>
      <c r="OE86" s="44"/>
      <c r="OF86" s="44"/>
      <c r="OG86" s="44"/>
      <c r="OH86" s="44"/>
      <c r="OI86" s="44"/>
      <c r="OJ86" s="44"/>
      <c r="OK86" s="44"/>
      <c r="OL86" s="44"/>
      <c r="OM86" s="44"/>
      <c r="ON86" s="44"/>
      <c r="OO86" s="44"/>
      <c r="OP86" s="44"/>
      <c r="OQ86" s="44"/>
      <c r="OR86" s="44"/>
      <c r="OS86" s="44"/>
      <c r="OT86" s="44"/>
      <c r="OU86" s="44"/>
      <c r="OV86" s="44"/>
      <c r="OW86" s="44"/>
      <c r="OX86" s="44"/>
      <c r="OY86" s="44"/>
      <c r="OZ86" s="44"/>
      <c r="PA86" s="44"/>
      <c r="PB86" s="44"/>
      <c r="PC86" s="44"/>
      <c r="PD86" s="44"/>
      <c r="PE86" s="44"/>
      <c r="PF86" s="44"/>
      <c r="PG86" s="44"/>
      <c r="PH86" s="44"/>
      <c r="PI86" s="44"/>
      <c r="PJ86" s="44"/>
      <c r="PK86" s="44"/>
      <c r="PL86" s="44"/>
      <c r="PM86" s="44"/>
      <c r="PN86" s="44"/>
      <c r="PO86" s="44"/>
      <c r="PP86" s="44"/>
      <c r="PQ86" s="44"/>
      <c r="PR86" s="44"/>
      <c r="PS86" s="44"/>
      <c r="PT86" s="44"/>
      <c r="PU86" s="44"/>
      <c r="PV86" s="44"/>
      <c r="PW86" s="44"/>
      <c r="PX86" s="44"/>
      <c r="PY86" s="44"/>
      <c r="PZ86" s="44"/>
      <c r="QA86" s="44"/>
      <c r="QB86" s="44"/>
      <c r="QC86" s="44"/>
      <c r="QD86" s="44"/>
      <c r="QE86" s="44"/>
      <c r="QF86" s="44"/>
      <c r="QG86" s="44"/>
      <c r="QH86" s="44"/>
      <c r="QI86" s="44"/>
      <c r="QJ86" s="44"/>
      <c r="QK86" s="44"/>
      <c r="QL86" s="44"/>
      <c r="QM86" s="44"/>
      <c r="QN86" s="44"/>
      <c r="QO86" s="44"/>
      <c r="QP86" s="44"/>
      <c r="QQ86" s="44"/>
      <c r="QR86" s="44"/>
      <c r="QS86" s="44"/>
      <c r="QT86" s="44"/>
      <c r="QU86" s="44"/>
      <c r="QV86" s="44"/>
      <c r="QW86" s="44"/>
      <c r="QX86" s="44"/>
      <c r="QY86" s="44"/>
      <c r="QZ86" s="44"/>
      <c r="RA86" s="44"/>
      <c r="RB86" s="44"/>
      <c r="RC86" s="44"/>
      <c r="RD86" s="44"/>
      <c r="RE86" s="44"/>
      <c r="RF86" s="44"/>
      <c r="RG86" s="44"/>
      <c r="RH86" s="44"/>
      <c r="RI86" s="44"/>
      <c r="RJ86" s="44"/>
      <c r="RK86" s="44"/>
      <c r="RL86" s="44"/>
      <c r="RM86" s="44"/>
      <c r="RN86" s="44"/>
      <c r="RO86" s="44"/>
      <c r="RP86" s="44"/>
      <c r="RQ86" s="44"/>
      <c r="RR86" s="44"/>
      <c r="RS86" s="44"/>
      <c r="RT86" s="44"/>
      <c r="RU86" s="44"/>
      <c r="RV86" s="44"/>
      <c r="RW86" s="44"/>
      <c r="RX86" s="44"/>
      <c r="RY86" s="44"/>
      <c r="RZ86" s="44"/>
      <c r="SA86" s="44"/>
      <c r="SB86" s="44"/>
      <c r="SC86" s="44"/>
      <c r="SD86" s="44"/>
      <c r="SE86" s="44"/>
      <c r="SF86" s="44"/>
      <c r="SG86" s="44"/>
      <c r="SH86" s="44"/>
      <c r="SI86" s="44"/>
      <c r="SJ86" s="44"/>
      <c r="SK86" s="44"/>
      <c r="SL86" s="44"/>
      <c r="SM86" s="44"/>
      <c r="SN86" s="44"/>
      <c r="SO86" s="44"/>
      <c r="SP86" s="44"/>
      <c r="SQ86" s="44"/>
      <c r="SR86" s="44"/>
      <c r="SS86" s="44"/>
      <c r="ST86" s="44"/>
      <c r="SU86" s="44"/>
      <c r="SV86" s="44"/>
      <c r="SW86" s="44"/>
      <c r="SX86" s="44"/>
      <c r="SY86" s="44"/>
      <c r="SZ86" s="44"/>
      <c r="TA86" s="44"/>
      <c r="TB86" s="44"/>
      <c r="TC86" s="44"/>
      <c r="TD86" s="44"/>
      <c r="TE86" s="44"/>
      <c r="TF86" s="44"/>
      <c r="TG86" s="44"/>
      <c r="TH86" s="44"/>
      <c r="TI86" s="44"/>
      <c r="TJ86" s="44"/>
      <c r="TK86" s="44"/>
      <c r="TL86" s="44"/>
      <c r="TM86" s="44"/>
      <c r="TN86" s="44"/>
      <c r="TO86" s="44"/>
      <c r="TP86" s="44"/>
      <c r="TQ86" s="44"/>
      <c r="TR86" s="44"/>
      <c r="TS86" s="44"/>
      <c r="TT86" s="44"/>
      <c r="TU86" s="44"/>
      <c r="TV86" s="44"/>
      <c r="TW86" s="44"/>
      <c r="TX86" s="44"/>
      <c r="TY86" s="44"/>
    </row>
    <row r="87" spans="1:545" s="37" customFormat="1" x14ac:dyDescent="0.2">
      <c r="A87" s="38" t="s">
        <v>154</v>
      </c>
      <c r="B87" s="38" t="s">
        <v>155</v>
      </c>
      <c r="C87" s="101" t="s">
        <v>156</v>
      </c>
      <c r="D87" s="66">
        <v>16062408</v>
      </c>
      <c r="E87" s="67">
        <v>16062408</v>
      </c>
      <c r="F87" s="68">
        <v>16062408</v>
      </c>
      <c r="G87" s="69">
        <v>16062408</v>
      </c>
      <c r="H87" s="69">
        <v>16062408</v>
      </c>
      <c r="I87" s="67">
        <v>16062408</v>
      </c>
      <c r="J87" s="68">
        <v>16062408</v>
      </c>
      <c r="K87" s="69">
        <v>16062408</v>
      </c>
      <c r="L87" s="68">
        <v>16062408</v>
      </c>
      <c r="M87" s="69">
        <f t="shared" si="24"/>
        <v>144561672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  <c r="IO87" s="44"/>
      <c r="IP87" s="44"/>
      <c r="IQ87" s="44"/>
      <c r="IR87" s="44"/>
      <c r="IS87" s="44"/>
      <c r="IT87" s="44"/>
      <c r="IU87" s="44"/>
      <c r="IV87" s="44"/>
      <c r="IW87" s="44"/>
      <c r="IX87" s="44"/>
      <c r="IY87" s="44"/>
      <c r="IZ87" s="44"/>
      <c r="JA87" s="44"/>
      <c r="JB87" s="44"/>
      <c r="JC87" s="44"/>
      <c r="JD87" s="44"/>
      <c r="JE87" s="44"/>
      <c r="JF87" s="44"/>
      <c r="JG87" s="44"/>
      <c r="JH87" s="44"/>
      <c r="JI87" s="44"/>
      <c r="JJ87" s="44"/>
      <c r="JK87" s="44"/>
      <c r="JL87" s="44"/>
      <c r="JM87" s="44"/>
      <c r="JN87" s="44"/>
      <c r="JO87" s="44"/>
      <c r="JP87" s="44"/>
      <c r="JQ87" s="44"/>
      <c r="JR87" s="44"/>
      <c r="JS87" s="44"/>
      <c r="JT87" s="44"/>
      <c r="JU87" s="44"/>
      <c r="JV87" s="44"/>
      <c r="JW87" s="44"/>
      <c r="JX87" s="44"/>
      <c r="JY87" s="44"/>
      <c r="JZ87" s="44"/>
      <c r="KA87" s="44"/>
      <c r="KB87" s="44"/>
      <c r="KC87" s="44"/>
      <c r="KD87" s="44"/>
      <c r="KE87" s="44"/>
      <c r="KF87" s="44"/>
      <c r="KG87" s="44"/>
      <c r="KH87" s="44"/>
      <c r="KI87" s="44"/>
      <c r="KJ87" s="44"/>
      <c r="KK87" s="44"/>
      <c r="KL87" s="44"/>
      <c r="KM87" s="44"/>
      <c r="KN87" s="44"/>
      <c r="KO87" s="44"/>
      <c r="KP87" s="44"/>
      <c r="KQ87" s="44"/>
      <c r="KR87" s="44"/>
      <c r="KS87" s="44"/>
      <c r="KT87" s="44"/>
      <c r="KU87" s="44"/>
      <c r="KV87" s="44"/>
      <c r="KW87" s="44"/>
      <c r="KX87" s="44"/>
      <c r="KY87" s="44"/>
      <c r="KZ87" s="44"/>
      <c r="LA87" s="44"/>
      <c r="LB87" s="44"/>
      <c r="LC87" s="44"/>
      <c r="LD87" s="44"/>
      <c r="LE87" s="44"/>
      <c r="LF87" s="44"/>
      <c r="LG87" s="44"/>
      <c r="LH87" s="44"/>
      <c r="LI87" s="44"/>
      <c r="LJ87" s="44"/>
      <c r="LK87" s="44"/>
      <c r="LL87" s="44"/>
      <c r="LM87" s="44"/>
      <c r="LN87" s="44"/>
      <c r="LO87" s="44"/>
      <c r="LP87" s="44"/>
      <c r="LQ87" s="44"/>
      <c r="LR87" s="44"/>
      <c r="LS87" s="44"/>
      <c r="LT87" s="44"/>
      <c r="LU87" s="44"/>
      <c r="LV87" s="44"/>
      <c r="LW87" s="44"/>
      <c r="LX87" s="44"/>
      <c r="LY87" s="44"/>
      <c r="LZ87" s="44"/>
      <c r="MA87" s="44"/>
      <c r="MB87" s="44"/>
      <c r="MC87" s="44"/>
      <c r="MD87" s="44"/>
      <c r="ME87" s="44"/>
      <c r="MF87" s="44"/>
      <c r="MG87" s="44"/>
      <c r="MH87" s="44"/>
      <c r="MI87" s="44"/>
      <c r="MJ87" s="44"/>
      <c r="MK87" s="44"/>
      <c r="ML87" s="44"/>
      <c r="MM87" s="44"/>
      <c r="MN87" s="44"/>
      <c r="MO87" s="44"/>
      <c r="MP87" s="44"/>
      <c r="MQ87" s="44"/>
      <c r="MR87" s="44"/>
      <c r="MS87" s="44"/>
      <c r="MT87" s="44"/>
      <c r="MU87" s="44"/>
      <c r="MV87" s="44"/>
      <c r="MW87" s="44"/>
      <c r="MX87" s="44"/>
      <c r="MY87" s="44"/>
      <c r="MZ87" s="44"/>
      <c r="NA87" s="44"/>
      <c r="NB87" s="44"/>
      <c r="NC87" s="44"/>
      <c r="ND87" s="44"/>
      <c r="NE87" s="44"/>
      <c r="NF87" s="44"/>
      <c r="NG87" s="44"/>
      <c r="NH87" s="44"/>
      <c r="NI87" s="44"/>
      <c r="NJ87" s="44"/>
      <c r="NK87" s="44"/>
      <c r="NL87" s="44"/>
      <c r="NM87" s="44"/>
      <c r="NN87" s="44"/>
      <c r="NO87" s="44"/>
      <c r="NP87" s="44"/>
      <c r="NQ87" s="44"/>
      <c r="NR87" s="44"/>
      <c r="NS87" s="44"/>
      <c r="NT87" s="44"/>
      <c r="NU87" s="44"/>
      <c r="NV87" s="44"/>
      <c r="NW87" s="44"/>
      <c r="NX87" s="44"/>
      <c r="NY87" s="44"/>
      <c r="NZ87" s="44"/>
      <c r="OA87" s="44"/>
      <c r="OB87" s="44"/>
      <c r="OC87" s="44"/>
      <c r="OD87" s="44"/>
      <c r="OE87" s="44"/>
      <c r="OF87" s="44"/>
      <c r="OG87" s="44"/>
      <c r="OH87" s="44"/>
      <c r="OI87" s="44"/>
      <c r="OJ87" s="44"/>
      <c r="OK87" s="44"/>
      <c r="OL87" s="44"/>
      <c r="OM87" s="44"/>
      <c r="ON87" s="44"/>
      <c r="OO87" s="44"/>
      <c r="OP87" s="44"/>
      <c r="OQ87" s="44"/>
      <c r="OR87" s="44"/>
      <c r="OS87" s="44"/>
      <c r="OT87" s="44"/>
      <c r="OU87" s="44"/>
      <c r="OV87" s="44"/>
      <c r="OW87" s="44"/>
      <c r="OX87" s="44"/>
      <c r="OY87" s="44"/>
      <c r="OZ87" s="44"/>
      <c r="PA87" s="44"/>
      <c r="PB87" s="44"/>
      <c r="PC87" s="44"/>
      <c r="PD87" s="44"/>
      <c r="PE87" s="44"/>
      <c r="PF87" s="44"/>
      <c r="PG87" s="44"/>
      <c r="PH87" s="44"/>
      <c r="PI87" s="44"/>
      <c r="PJ87" s="44"/>
      <c r="PK87" s="44"/>
      <c r="PL87" s="44"/>
      <c r="PM87" s="44"/>
      <c r="PN87" s="44"/>
      <c r="PO87" s="44"/>
      <c r="PP87" s="44"/>
      <c r="PQ87" s="44"/>
      <c r="PR87" s="44"/>
      <c r="PS87" s="44"/>
      <c r="PT87" s="44"/>
      <c r="PU87" s="44"/>
      <c r="PV87" s="44"/>
      <c r="PW87" s="44"/>
      <c r="PX87" s="44"/>
      <c r="PY87" s="44"/>
      <c r="PZ87" s="44"/>
      <c r="QA87" s="44"/>
      <c r="QB87" s="44"/>
      <c r="QC87" s="44"/>
      <c r="QD87" s="44"/>
      <c r="QE87" s="44"/>
      <c r="QF87" s="44"/>
      <c r="QG87" s="44"/>
      <c r="QH87" s="44"/>
      <c r="QI87" s="44"/>
      <c r="QJ87" s="44"/>
      <c r="QK87" s="44"/>
      <c r="QL87" s="44"/>
      <c r="QM87" s="44"/>
      <c r="QN87" s="44"/>
      <c r="QO87" s="44"/>
      <c r="QP87" s="44"/>
      <c r="QQ87" s="44"/>
      <c r="QR87" s="44"/>
      <c r="QS87" s="44"/>
      <c r="QT87" s="44"/>
      <c r="QU87" s="44"/>
      <c r="QV87" s="44"/>
      <c r="QW87" s="44"/>
      <c r="QX87" s="44"/>
      <c r="QY87" s="44"/>
      <c r="QZ87" s="44"/>
      <c r="RA87" s="44"/>
      <c r="RB87" s="44"/>
      <c r="RC87" s="44"/>
      <c r="RD87" s="44"/>
      <c r="RE87" s="44"/>
      <c r="RF87" s="44"/>
      <c r="RG87" s="44"/>
      <c r="RH87" s="44"/>
      <c r="RI87" s="44"/>
      <c r="RJ87" s="44"/>
      <c r="RK87" s="44"/>
      <c r="RL87" s="44"/>
      <c r="RM87" s="44"/>
      <c r="RN87" s="44"/>
      <c r="RO87" s="44"/>
      <c r="RP87" s="44"/>
      <c r="RQ87" s="44"/>
      <c r="RR87" s="44"/>
      <c r="RS87" s="44"/>
      <c r="RT87" s="44"/>
      <c r="RU87" s="44"/>
      <c r="RV87" s="44"/>
      <c r="RW87" s="44"/>
      <c r="RX87" s="44"/>
      <c r="RY87" s="44"/>
      <c r="RZ87" s="44"/>
      <c r="SA87" s="44"/>
      <c r="SB87" s="44"/>
      <c r="SC87" s="44"/>
      <c r="SD87" s="44"/>
      <c r="SE87" s="44"/>
      <c r="SF87" s="44"/>
      <c r="SG87" s="44"/>
      <c r="SH87" s="44"/>
      <c r="SI87" s="44"/>
      <c r="SJ87" s="44"/>
      <c r="SK87" s="44"/>
      <c r="SL87" s="44"/>
      <c r="SM87" s="44"/>
      <c r="SN87" s="44"/>
      <c r="SO87" s="44"/>
      <c r="SP87" s="44"/>
      <c r="SQ87" s="44"/>
      <c r="SR87" s="44"/>
      <c r="SS87" s="44"/>
      <c r="ST87" s="44"/>
      <c r="SU87" s="44"/>
      <c r="SV87" s="44"/>
      <c r="SW87" s="44"/>
      <c r="SX87" s="44"/>
      <c r="SY87" s="44"/>
      <c r="SZ87" s="44"/>
      <c r="TA87" s="44"/>
      <c r="TB87" s="44"/>
      <c r="TC87" s="44"/>
      <c r="TD87" s="44"/>
      <c r="TE87" s="44"/>
      <c r="TF87" s="44"/>
      <c r="TG87" s="44"/>
      <c r="TH87" s="44"/>
      <c r="TI87" s="44"/>
      <c r="TJ87" s="44"/>
      <c r="TK87" s="44"/>
      <c r="TL87" s="44"/>
      <c r="TM87" s="44"/>
      <c r="TN87" s="44"/>
      <c r="TO87" s="44"/>
      <c r="TP87" s="44"/>
      <c r="TQ87" s="44"/>
      <c r="TR87" s="44"/>
      <c r="TS87" s="44"/>
      <c r="TT87" s="44"/>
      <c r="TU87" s="44"/>
      <c r="TV87" s="44"/>
      <c r="TW87" s="44"/>
      <c r="TX87" s="44"/>
      <c r="TY87" s="44"/>
    </row>
    <row r="88" spans="1:545" s="37" customFormat="1" x14ac:dyDescent="0.2">
      <c r="A88" s="38" t="s">
        <v>157</v>
      </c>
      <c r="B88" s="38" t="s">
        <v>158</v>
      </c>
      <c r="C88" s="101" t="s">
        <v>159</v>
      </c>
      <c r="D88" s="66">
        <v>216560277</v>
      </c>
      <c r="E88" s="67">
        <v>220783987</v>
      </c>
      <c r="F88" s="68">
        <v>218672129</v>
      </c>
      <c r="G88" s="69">
        <v>218672129</v>
      </c>
      <c r="H88" s="69">
        <v>218672129</v>
      </c>
      <c r="I88" s="67">
        <v>218672129</v>
      </c>
      <c r="J88" s="68">
        <v>218672129</v>
      </c>
      <c r="K88" s="69">
        <v>218672129</v>
      </c>
      <c r="L88" s="68">
        <v>218672129</v>
      </c>
      <c r="M88" s="69">
        <f t="shared" si="24"/>
        <v>1968049167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4"/>
      <c r="KO88" s="44"/>
      <c r="KP88" s="44"/>
      <c r="KQ88" s="44"/>
      <c r="KR88" s="44"/>
      <c r="KS88" s="44"/>
      <c r="KT88" s="44"/>
      <c r="KU88" s="44"/>
      <c r="KV88" s="44"/>
      <c r="KW88" s="44"/>
      <c r="KX88" s="44"/>
      <c r="KY88" s="44"/>
      <c r="KZ88" s="44"/>
      <c r="LA88" s="44"/>
      <c r="LB88" s="44"/>
      <c r="LC88" s="44"/>
      <c r="LD88" s="44"/>
      <c r="LE88" s="44"/>
      <c r="LF88" s="44"/>
      <c r="LG88" s="44"/>
      <c r="LH88" s="44"/>
      <c r="LI88" s="44"/>
      <c r="LJ88" s="44"/>
      <c r="LK88" s="44"/>
      <c r="LL88" s="44"/>
      <c r="LM88" s="44"/>
      <c r="LN88" s="44"/>
      <c r="LO88" s="44"/>
      <c r="LP88" s="44"/>
      <c r="LQ88" s="44"/>
      <c r="LR88" s="44"/>
      <c r="LS88" s="44"/>
      <c r="LT88" s="44"/>
      <c r="LU88" s="44"/>
      <c r="LV88" s="44"/>
      <c r="LW88" s="44"/>
      <c r="LX88" s="44"/>
      <c r="LY88" s="44"/>
      <c r="LZ88" s="44"/>
      <c r="MA88" s="44"/>
      <c r="MB88" s="44"/>
      <c r="MC88" s="44"/>
      <c r="MD88" s="44"/>
      <c r="ME88" s="44"/>
      <c r="MF88" s="44"/>
      <c r="MG88" s="44"/>
      <c r="MH88" s="44"/>
      <c r="MI88" s="44"/>
      <c r="MJ88" s="44"/>
      <c r="MK88" s="44"/>
      <c r="ML88" s="44"/>
      <c r="MM88" s="44"/>
      <c r="MN88" s="44"/>
      <c r="MO88" s="44"/>
      <c r="MP88" s="44"/>
      <c r="MQ88" s="44"/>
      <c r="MR88" s="44"/>
      <c r="MS88" s="44"/>
      <c r="MT88" s="44"/>
      <c r="MU88" s="44"/>
      <c r="MV88" s="44"/>
      <c r="MW88" s="44"/>
      <c r="MX88" s="44"/>
      <c r="MY88" s="44"/>
      <c r="MZ88" s="44"/>
      <c r="NA88" s="44"/>
      <c r="NB88" s="44"/>
      <c r="NC88" s="44"/>
      <c r="ND88" s="44"/>
      <c r="NE88" s="44"/>
      <c r="NF88" s="44"/>
      <c r="NG88" s="44"/>
      <c r="NH88" s="44"/>
      <c r="NI88" s="44"/>
      <c r="NJ88" s="44"/>
      <c r="NK88" s="44"/>
      <c r="NL88" s="44"/>
      <c r="NM88" s="44"/>
      <c r="NN88" s="44"/>
      <c r="NO88" s="44"/>
      <c r="NP88" s="44"/>
      <c r="NQ88" s="44"/>
      <c r="NR88" s="44"/>
      <c r="NS88" s="44"/>
      <c r="NT88" s="44"/>
      <c r="NU88" s="44"/>
      <c r="NV88" s="44"/>
      <c r="NW88" s="44"/>
      <c r="NX88" s="44"/>
      <c r="NY88" s="44"/>
      <c r="NZ88" s="44"/>
      <c r="OA88" s="44"/>
      <c r="OB88" s="44"/>
      <c r="OC88" s="44"/>
      <c r="OD88" s="44"/>
      <c r="OE88" s="44"/>
      <c r="OF88" s="44"/>
      <c r="OG88" s="44"/>
      <c r="OH88" s="44"/>
      <c r="OI88" s="44"/>
      <c r="OJ88" s="44"/>
      <c r="OK88" s="44"/>
      <c r="OL88" s="44"/>
      <c r="OM88" s="44"/>
      <c r="ON88" s="44"/>
      <c r="OO88" s="44"/>
      <c r="OP88" s="44"/>
      <c r="OQ88" s="44"/>
      <c r="OR88" s="44"/>
      <c r="OS88" s="44"/>
      <c r="OT88" s="44"/>
      <c r="OU88" s="44"/>
      <c r="OV88" s="44"/>
      <c r="OW88" s="44"/>
      <c r="OX88" s="44"/>
      <c r="OY88" s="44"/>
      <c r="OZ88" s="44"/>
      <c r="PA88" s="44"/>
      <c r="PB88" s="44"/>
      <c r="PC88" s="44"/>
      <c r="PD88" s="44"/>
      <c r="PE88" s="44"/>
      <c r="PF88" s="44"/>
      <c r="PG88" s="44"/>
      <c r="PH88" s="44"/>
      <c r="PI88" s="44"/>
      <c r="PJ88" s="44"/>
      <c r="PK88" s="44"/>
      <c r="PL88" s="44"/>
      <c r="PM88" s="44"/>
      <c r="PN88" s="44"/>
      <c r="PO88" s="44"/>
      <c r="PP88" s="44"/>
      <c r="PQ88" s="44"/>
      <c r="PR88" s="44"/>
      <c r="PS88" s="44"/>
      <c r="PT88" s="44"/>
      <c r="PU88" s="44"/>
      <c r="PV88" s="44"/>
      <c r="PW88" s="44"/>
      <c r="PX88" s="44"/>
      <c r="PY88" s="44"/>
      <c r="PZ88" s="44"/>
      <c r="QA88" s="44"/>
      <c r="QB88" s="44"/>
      <c r="QC88" s="44"/>
      <c r="QD88" s="44"/>
      <c r="QE88" s="44"/>
      <c r="QF88" s="44"/>
      <c r="QG88" s="44"/>
      <c r="QH88" s="44"/>
      <c r="QI88" s="44"/>
      <c r="QJ88" s="44"/>
      <c r="QK88" s="44"/>
      <c r="QL88" s="44"/>
      <c r="QM88" s="44"/>
      <c r="QN88" s="44"/>
      <c r="QO88" s="44"/>
      <c r="QP88" s="44"/>
      <c r="QQ88" s="44"/>
      <c r="QR88" s="44"/>
      <c r="QS88" s="44"/>
      <c r="QT88" s="44"/>
      <c r="QU88" s="44"/>
      <c r="QV88" s="44"/>
      <c r="QW88" s="44"/>
      <c r="QX88" s="44"/>
      <c r="QY88" s="44"/>
      <c r="QZ88" s="44"/>
      <c r="RA88" s="44"/>
      <c r="RB88" s="44"/>
      <c r="RC88" s="44"/>
      <c r="RD88" s="44"/>
      <c r="RE88" s="44"/>
      <c r="RF88" s="44"/>
      <c r="RG88" s="44"/>
      <c r="RH88" s="44"/>
      <c r="RI88" s="44"/>
      <c r="RJ88" s="44"/>
      <c r="RK88" s="44"/>
      <c r="RL88" s="44"/>
      <c r="RM88" s="44"/>
      <c r="RN88" s="44"/>
      <c r="RO88" s="44"/>
      <c r="RP88" s="44"/>
      <c r="RQ88" s="44"/>
      <c r="RR88" s="44"/>
      <c r="RS88" s="44"/>
      <c r="RT88" s="44"/>
      <c r="RU88" s="44"/>
      <c r="RV88" s="44"/>
      <c r="RW88" s="44"/>
      <c r="RX88" s="44"/>
      <c r="RY88" s="44"/>
      <c r="RZ88" s="44"/>
      <c r="SA88" s="44"/>
      <c r="SB88" s="44"/>
      <c r="SC88" s="44"/>
      <c r="SD88" s="44"/>
      <c r="SE88" s="44"/>
      <c r="SF88" s="44"/>
      <c r="SG88" s="44"/>
      <c r="SH88" s="44"/>
      <c r="SI88" s="44"/>
      <c r="SJ88" s="44"/>
      <c r="SK88" s="44"/>
      <c r="SL88" s="44"/>
      <c r="SM88" s="44"/>
      <c r="SN88" s="44"/>
      <c r="SO88" s="44"/>
      <c r="SP88" s="44"/>
      <c r="SQ88" s="44"/>
      <c r="SR88" s="44"/>
      <c r="SS88" s="44"/>
      <c r="ST88" s="44"/>
      <c r="SU88" s="44"/>
      <c r="SV88" s="44"/>
      <c r="SW88" s="44"/>
      <c r="SX88" s="44"/>
      <c r="SY88" s="44"/>
      <c r="SZ88" s="44"/>
      <c r="TA88" s="44"/>
      <c r="TB88" s="44"/>
      <c r="TC88" s="44"/>
      <c r="TD88" s="44"/>
      <c r="TE88" s="44"/>
      <c r="TF88" s="44"/>
      <c r="TG88" s="44"/>
      <c r="TH88" s="44"/>
      <c r="TI88" s="44"/>
      <c r="TJ88" s="44"/>
      <c r="TK88" s="44"/>
      <c r="TL88" s="44"/>
      <c r="TM88" s="44"/>
      <c r="TN88" s="44"/>
      <c r="TO88" s="44"/>
      <c r="TP88" s="44"/>
      <c r="TQ88" s="44"/>
      <c r="TR88" s="44"/>
      <c r="TS88" s="44"/>
      <c r="TT88" s="44"/>
      <c r="TU88" s="44"/>
      <c r="TV88" s="44"/>
      <c r="TW88" s="44"/>
      <c r="TX88" s="44"/>
      <c r="TY88" s="44"/>
    </row>
    <row r="89" spans="1:545" s="44" customFormat="1" x14ac:dyDescent="0.2">
      <c r="A89" s="38"/>
      <c r="B89" s="38"/>
      <c r="C89" s="101" t="s">
        <v>160</v>
      </c>
      <c r="D89" s="66">
        <f>SUM(D90:D96)</f>
        <v>55840533</v>
      </c>
      <c r="E89" s="67">
        <f t="shared" ref="E89:I89" si="27">SUM(E90:E96)</f>
        <v>55840533</v>
      </c>
      <c r="F89" s="68">
        <f t="shared" si="27"/>
        <v>55840533</v>
      </c>
      <c r="G89" s="69">
        <f>SUM(G90:G96)</f>
        <v>55840533</v>
      </c>
      <c r="H89" s="69">
        <f t="shared" si="27"/>
        <v>55840533</v>
      </c>
      <c r="I89" s="67">
        <f t="shared" si="27"/>
        <v>55840533</v>
      </c>
      <c r="J89" s="68">
        <f>SUM(J90:J96)</f>
        <v>55840533</v>
      </c>
      <c r="K89" s="69">
        <f>SUM(K90:K96)</f>
        <v>55840533</v>
      </c>
      <c r="L89" s="68">
        <f>SUM(L90:L96)</f>
        <v>55840532</v>
      </c>
      <c r="M89" s="69">
        <f t="shared" si="24"/>
        <v>502564796</v>
      </c>
    </row>
    <row r="90" spans="1:545" s="79" customFormat="1" x14ac:dyDescent="0.2">
      <c r="A90" s="38" t="s">
        <v>161</v>
      </c>
      <c r="B90" s="38" t="s">
        <v>162</v>
      </c>
      <c r="C90" s="97" t="s">
        <v>163</v>
      </c>
      <c r="D90" s="49">
        <v>27327582</v>
      </c>
      <c r="E90" s="50">
        <v>27327582</v>
      </c>
      <c r="F90" s="42">
        <v>27327582</v>
      </c>
      <c r="G90" s="51">
        <v>27327582</v>
      </c>
      <c r="H90" s="51">
        <v>27327582</v>
      </c>
      <c r="I90" s="50">
        <v>27327582</v>
      </c>
      <c r="J90" s="42">
        <v>27327582</v>
      </c>
      <c r="K90" s="51">
        <v>27327582</v>
      </c>
      <c r="L90" s="42">
        <v>27327581</v>
      </c>
      <c r="M90" s="51">
        <f t="shared" si="24"/>
        <v>245948237</v>
      </c>
      <c r="N90" s="44"/>
      <c r="O90" s="83"/>
      <c r="P90" s="44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  <c r="FO90" s="83"/>
      <c r="FP90" s="83"/>
      <c r="FQ90" s="83"/>
      <c r="FR90" s="83"/>
      <c r="FS90" s="83"/>
      <c r="FT90" s="83"/>
      <c r="FU90" s="83"/>
      <c r="FV90" s="83"/>
      <c r="FW90" s="83"/>
      <c r="FX90" s="83"/>
      <c r="FY90" s="83"/>
      <c r="FZ90" s="83"/>
      <c r="GA90" s="83"/>
      <c r="GB90" s="83"/>
      <c r="GC90" s="83"/>
      <c r="GD90" s="83"/>
      <c r="GE90" s="83"/>
      <c r="GF90" s="83"/>
      <c r="GG90" s="83"/>
      <c r="GH90" s="83"/>
      <c r="GI90" s="83"/>
      <c r="GJ90" s="83"/>
      <c r="GK90" s="83"/>
      <c r="GL90" s="83"/>
      <c r="GM90" s="83"/>
      <c r="GN90" s="83"/>
      <c r="GO90" s="83"/>
      <c r="GP90" s="83"/>
      <c r="GQ90" s="83"/>
      <c r="GR90" s="83"/>
      <c r="GS90" s="83"/>
      <c r="GT90" s="83"/>
      <c r="GU90" s="83"/>
      <c r="GV90" s="83"/>
      <c r="GW90" s="83"/>
      <c r="GX90" s="83"/>
      <c r="GY90" s="83"/>
      <c r="GZ90" s="83"/>
      <c r="HA90" s="83"/>
      <c r="HB90" s="83"/>
      <c r="HC90" s="83"/>
      <c r="HD90" s="83"/>
      <c r="HE90" s="83"/>
      <c r="HF90" s="83"/>
      <c r="HG90" s="83"/>
      <c r="HH90" s="83"/>
      <c r="HI90" s="83"/>
      <c r="HJ90" s="83"/>
      <c r="HK90" s="83"/>
      <c r="HL90" s="83"/>
      <c r="HM90" s="83"/>
      <c r="HN90" s="83"/>
      <c r="HO90" s="83"/>
      <c r="HP90" s="83"/>
      <c r="HQ90" s="83"/>
      <c r="HR90" s="83"/>
      <c r="HS90" s="83"/>
      <c r="HT90" s="83"/>
      <c r="HU90" s="83"/>
      <c r="HV90" s="83"/>
      <c r="HW90" s="83"/>
      <c r="HX90" s="83"/>
      <c r="HY90" s="83"/>
      <c r="HZ90" s="83"/>
      <c r="IA90" s="83"/>
      <c r="IB90" s="83"/>
      <c r="IC90" s="83"/>
      <c r="ID90" s="83"/>
      <c r="IE90" s="83"/>
      <c r="IF90" s="83"/>
      <c r="IG90" s="83"/>
      <c r="IH90" s="83"/>
      <c r="II90" s="83"/>
      <c r="IJ90" s="83"/>
      <c r="IK90" s="83"/>
      <c r="IL90" s="83"/>
      <c r="IM90" s="83"/>
      <c r="IN90" s="83"/>
      <c r="IO90" s="83"/>
      <c r="IP90" s="83"/>
      <c r="IQ90" s="83"/>
      <c r="IR90" s="83"/>
      <c r="IS90" s="83"/>
      <c r="IT90" s="83"/>
      <c r="IU90" s="83"/>
      <c r="IV90" s="83"/>
      <c r="IW90" s="83"/>
      <c r="IX90" s="83"/>
      <c r="IY90" s="83"/>
      <c r="IZ90" s="83"/>
      <c r="JA90" s="83"/>
      <c r="JB90" s="83"/>
      <c r="JC90" s="83"/>
      <c r="JD90" s="83"/>
      <c r="JE90" s="83"/>
      <c r="JF90" s="83"/>
      <c r="JG90" s="83"/>
      <c r="JH90" s="83"/>
      <c r="JI90" s="83"/>
      <c r="JJ90" s="83"/>
      <c r="JK90" s="83"/>
      <c r="JL90" s="83"/>
      <c r="JM90" s="83"/>
      <c r="JN90" s="83"/>
      <c r="JO90" s="83"/>
      <c r="JP90" s="83"/>
      <c r="JQ90" s="83"/>
      <c r="JR90" s="83"/>
      <c r="JS90" s="83"/>
      <c r="JT90" s="83"/>
      <c r="JU90" s="83"/>
      <c r="JV90" s="83"/>
      <c r="JW90" s="83"/>
      <c r="JX90" s="83"/>
      <c r="JY90" s="83"/>
      <c r="JZ90" s="83"/>
      <c r="KA90" s="83"/>
      <c r="KB90" s="83"/>
      <c r="KC90" s="83"/>
      <c r="KD90" s="83"/>
      <c r="KE90" s="83"/>
      <c r="KF90" s="83"/>
      <c r="KG90" s="83"/>
      <c r="KH90" s="83"/>
      <c r="KI90" s="83"/>
      <c r="KJ90" s="83"/>
      <c r="KK90" s="83"/>
      <c r="KL90" s="83"/>
      <c r="KM90" s="83"/>
      <c r="KN90" s="83"/>
      <c r="KO90" s="83"/>
      <c r="KP90" s="83"/>
      <c r="KQ90" s="83"/>
      <c r="KR90" s="83"/>
      <c r="KS90" s="83"/>
      <c r="KT90" s="83"/>
      <c r="KU90" s="83"/>
      <c r="KV90" s="83"/>
      <c r="KW90" s="83"/>
      <c r="KX90" s="83"/>
      <c r="KY90" s="83"/>
      <c r="KZ90" s="83"/>
      <c r="LA90" s="83"/>
      <c r="LB90" s="83"/>
      <c r="LC90" s="83"/>
      <c r="LD90" s="83"/>
      <c r="LE90" s="83"/>
      <c r="LF90" s="83"/>
      <c r="LG90" s="83"/>
      <c r="LH90" s="83"/>
      <c r="LI90" s="83"/>
      <c r="LJ90" s="83"/>
      <c r="LK90" s="83"/>
      <c r="LL90" s="83"/>
      <c r="LM90" s="83"/>
      <c r="LN90" s="83"/>
      <c r="LO90" s="83"/>
      <c r="LP90" s="83"/>
      <c r="LQ90" s="83"/>
      <c r="LR90" s="83"/>
      <c r="LS90" s="83"/>
      <c r="LT90" s="83"/>
      <c r="LU90" s="83"/>
      <c r="LV90" s="83"/>
      <c r="LW90" s="83"/>
      <c r="LX90" s="83"/>
      <c r="LY90" s="83"/>
      <c r="LZ90" s="83"/>
      <c r="MA90" s="83"/>
      <c r="MB90" s="83"/>
      <c r="MC90" s="83"/>
      <c r="MD90" s="83"/>
      <c r="ME90" s="83"/>
      <c r="MF90" s="83"/>
      <c r="MG90" s="83"/>
      <c r="MH90" s="83"/>
      <c r="MI90" s="83"/>
      <c r="MJ90" s="83"/>
      <c r="MK90" s="83"/>
      <c r="ML90" s="83"/>
      <c r="MM90" s="83"/>
      <c r="MN90" s="83"/>
      <c r="MO90" s="83"/>
      <c r="MP90" s="83"/>
      <c r="MQ90" s="83"/>
      <c r="MR90" s="83"/>
      <c r="MS90" s="83"/>
      <c r="MT90" s="83"/>
      <c r="MU90" s="83"/>
      <c r="MV90" s="83"/>
      <c r="MW90" s="83"/>
      <c r="MX90" s="83"/>
      <c r="MY90" s="83"/>
      <c r="MZ90" s="83"/>
      <c r="NA90" s="83"/>
      <c r="NB90" s="83"/>
      <c r="NC90" s="83"/>
      <c r="ND90" s="83"/>
      <c r="NE90" s="83"/>
      <c r="NF90" s="83"/>
      <c r="NG90" s="83"/>
      <c r="NH90" s="83"/>
      <c r="NI90" s="83"/>
      <c r="NJ90" s="83"/>
      <c r="NK90" s="83"/>
      <c r="NL90" s="83"/>
      <c r="NM90" s="83"/>
      <c r="NN90" s="83"/>
      <c r="NO90" s="83"/>
      <c r="NP90" s="83"/>
      <c r="NQ90" s="83"/>
      <c r="NR90" s="83"/>
      <c r="NS90" s="83"/>
      <c r="NT90" s="83"/>
      <c r="NU90" s="83"/>
      <c r="NV90" s="83"/>
      <c r="NW90" s="83"/>
      <c r="NX90" s="83"/>
      <c r="NY90" s="83"/>
      <c r="NZ90" s="83"/>
      <c r="OA90" s="83"/>
      <c r="OB90" s="83"/>
      <c r="OC90" s="83"/>
      <c r="OD90" s="83"/>
      <c r="OE90" s="83"/>
      <c r="OF90" s="83"/>
      <c r="OG90" s="83"/>
      <c r="OH90" s="83"/>
      <c r="OI90" s="83"/>
      <c r="OJ90" s="83"/>
      <c r="OK90" s="83"/>
      <c r="OL90" s="83"/>
      <c r="OM90" s="83"/>
      <c r="ON90" s="83"/>
      <c r="OO90" s="83"/>
      <c r="OP90" s="83"/>
      <c r="OQ90" s="83"/>
      <c r="OR90" s="83"/>
      <c r="OS90" s="83"/>
      <c r="OT90" s="83"/>
      <c r="OU90" s="83"/>
      <c r="OV90" s="83"/>
      <c r="OW90" s="83"/>
      <c r="OX90" s="83"/>
      <c r="OY90" s="83"/>
      <c r="OZ90" s="83"/>
      <c r="PA90" s="83"/>
      <c r="PB90" s="83"/>
      <c r="PC90" s="83"/>
      <c r="PD90" s="83"/>
      <c r="PE90" s="83"/>
      <c r="PF90" s="83"/>
      <c r="PG90" s="83"/>
      <c r="PH90" s="83"/>
      <c r="PI90" s="83"/>
      <c r="PJ90" s="83"/>
      <c r="PK90" s="83"/>
      <c r="PL90" s="83"/>
      <c r="PM90" s="83"/>
      <c r="PN90" s="83"/>
      <c r="PO90" s="83"/>
      <c r="PP90" s="83"/>
      <c r="PQ90" s="83"/>
      <c r="PR90" s="83"/>
      <c r="PS90" s="83"/>
      <c r="PT90" s="83"/>
      <c r="PU90" s="83"/>
      <c r="PV90" s="83"/>
      <c r="PW90" s="83"/>
      <c r="PX90" s="83"/>
      <c r="PY90" s="83"/>
      <c r="PZ90" s="83"/>
      <c r="QA90" s="83"/>
      <c r="QB90" s="83"/>
      <c r="QC90" s="83"/>
      <c r="QD90" s="83"/>
      <c r="QE90" s="83"/>
      <c r="QF90" s="83"/>
      <c r="QG90" s="83"/>
      <c r="QH90" s="83"/>
      <c r="QI90" s="83"/>
      <c r="QJ90" s="83"/>
      <c r="QK90" s="83"/>
      <c r="QL90" s="83"/>
      <c r="QM90" s="83"/>
      <c r="QN90" s="83"/>
      <c r="QO90" s="83"/>
      <c r="QP90" s="83"/>
      <c r="QQ90" s="83"/>
      <c r="QR90" s="83"/>
      <c r="QS90" s="83"/>
      <c r="QT90" s="83"/>
      <c r="QU90" s="83"/>
      <c r="QV90" s="83"/>
      <c r="QW90" s="83"/>
      <c r="QX90" s="83"/>
      <c r="QY90" s="83"/>
      <c r="QZ90" s="83"/>
      <c r="RA90" s="83"/>
      <c r="RB90" s="83"/>
      <c r="RC90" s="83"/>
      <c r="RD90" s="83"/>
      <c r="RE90" s="83"/>
      <c r="RF90" s="83"/>
      <c r="RG90" s="83"/>
      <c r="RH90" s="83"/>
      <c r="RI90" s="83"/>
      <c r="RJ90" s="83"/>
      <c r="RK90" s="83"/>
      <c r="RL90" s="83"/>
      <c r="RM90" s="83"/>
      <c r="RN90" s="83"/>
      <c r="RO90" s="83"/>
      <c r="RP90" s="83"/>
      <c r="RQ90" s="83"/>
      <c r="RR90" s="83"/>
      <c r="RS90" s="83"/>
      <c r="RT90" s="83"/>
      <c r="RU90" s="83"/>
      <c r="RV90" s="83"/>
      <c r="RW90" s="83"/>
      <c r="RX90" s="83"/>
      <c r="RY90" s="83"/>
      <c r="RZ90" s="83"/>
      <c r="SA90" s="83"/>
      <c r="SB90" s="83"/>
      <c r="SC90" s="83"/>
      <c r="SD90" s="83"/>
      <c r="SE90" s="83"/>
      <c r="SF90" s="83"/>
      <c r="SG90" s="83"/>
      <c r="SH90" s="83"/>
      <c r="SI90" s="83"/>
      <c r="SJ90" s="83"/>
      <c r="SK90" s="83"/>
      <c r="SL90" s="83"/>
      <c r="SM90" s="83"/>
      <c r="SN90" s="83"/>
      <c r="SO90" s="83"/>
      <c r="SP90" s="83"/>
      <c r="SQ90" s="83"/>
      <c r="SR90" s="83"/>
      <c r="SS90" s="83"/>
      <c r="ST90" s="83"/>
      <c r="SU90" s="83"/>
      <c r="SV90" s="83"/>
      <c r="SW90" s="83"/>
      <c r="SX90" s="83"/>
      <c r="SY90" s="83"/>
      <c r="SZ90" s="83"/>
      <c r="TA90" s="83"/>
      <c r="TB90" s="83"/>
      <c r="TC90" s="83"/>
      <c r="TD90" s="83"/>
      <c r="TE90" s="83"/>
      <c r="TF90" s="83"/>
      <c r="TG90" s="83"/>
      <c r="TH90" s="83"/>
      <c r="TI90" s="83"/>
      <c r="TJ90" s="83"/>
      <c r="TK90" s="83"/>
      <c r="TL90" s="83"/>
      <c r="TM90" s="83"/>
      <c r="TN90" s="83"/>
      <c r="TO90" s="83"/>
      <c r="TP90" s="83"/>
      <c r="TQ90" s="83"/>
      <c r="TR90" s="83"/>
      <c r="TS90" s="83"/>
      <c r="TT90" s="83"/>
      <c r="TU90" s="83"/>
      <c r="TV90" s="83"/>
      <c r="TW90" s="83"/>
      <c r="TX90" s="83"/>
      <c r="TY90" s="83"/>
    </row>
    <row r="91" spans="1:545" s="79" customFormat="1" x14ac:dyDescent="0.2">
      <c r="A91" s="38" t="s">
        <v>164</v>
      </c>
      <c r="B91" s="38" t="s">
        <v>165</v>
      </c>
      <c r="C91" s="97" t="s">
        <v>166</v>
      </c>
      <c r="D91" s="49">
        <v>11660882</v>
      </c>
      <c r="E91" s="50">
        <v>11660882</v>
      </c>
      <c r="F91" s="42">
        <v>11660882</v>
      </c>
      <c r="G91" s="51">
        <v>11660882</v>
      </c>
      <c r="H91" s="51">
        <v>11660882</v>
      </c>
      <c r="I91" s="50">
        <v>11660882</v>
      </c>
      <c r="J91" s="42">
        <v>11660882</v>
      </c>
      <c r="K91" s="51">
        <v>11660882</v>
      </c>
      <c r="L91" s="42">
        <v>11660882</v>
      </c>
      <c r="M91" s="51">
        <f t="shared" si="24"/>
        <v>104947938</v>
      </c>
      <c r="N91" s="44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3"/>
      <c r="FF91" s="83"/>
      <c r="FG91" s="83"/>
      <c r="FH91" s="83"/>
      <c r="FI91" s="83"/>
      <c r="FJ91" s="83"/>
      <c r="FK91" s="83"/>
      <c r="FL91" s="83"/>
      <c r="FM91" s="83"/>
      <c r="FN91" s="83"/>
      <c r="FO91" s="83"/>
      <c r="FP91" s="83"/>
      <c r="FQ91" s="83"/>
      <c r="FR91" s="83"/>
      <c r="FS91" s="83"/>
      <c r="FT91" s="83"/>
      <c r="FU91" s="83"/>
      <c r="FV91" s="83"/>
      <c r="FW91" s="83"/>
      <c r="FX91" s="83"/>
      <c r="FY91" s="83"/>
      <c r="FZ91" s="83"/>
      <c r="GA91" s="83"/>
      <c r="GB91" s="83"/>
      <c r="GC91" s="83"/>
      <c r="GD91" s="83"/>
      <c r="GE91" s="83"/>
      <c r="GF91" s="83"/>
      <c r="GG91" s="83"/>
      <c r="GH91" s="83"/>
      <c r="GI91" s="83"/>
      <c r="GJ91" s="83"/>
      <c r="GK91" s="83"/>
      <c r="GL91" s="83"/>
      <c r="GM91" s="83"/>
      <c r="GN91" s="83"/>
      <c r="GO91" s="83"/>
      <c r="GP91" s="83"/>
      <c r="GQ91" s="83"/>
      <c r="GR91" s="83"/>
      <c r="GS91" s="83"/>
      <c r="GT91" s="83"/>
      <c r="GU91" s="83"/>
      <c r="GV91" s="83"/>
      <c r="GW91" s="83"/>
      <c r="GX91" s="83"/>
      <c r="GY91" s="83"/>
      <c r="GZ91" s="83"/>
      <c r="HA91" s="83"/>
      <c r="HB91" s="83"/>
      <c r="HC91" s="83"/>
      <c r="HD91" s="83"/>
      <c r="HE91" s="83"/>
      <c r="HF91" s="83"/>
      <c r="HG91" s="83"/>
      <c r="HH91" s="83"/>
      <c r="HI91" s="83"/>
      <c r="HJ91" s="83"/>
      <c r="HK91" s="83"/>
      <c r="HL91" s="83"/>
      <c r="HM91" s="83"/>
      <c r="HN91" s="83"/>
      <c r="HO91" s="83"/>
      <c r="HP91" s="83"/>
      <c r="HQ91" s="83"/>
      <c r="HR91" s="83"/>
      <c r="HS91" s="83"/>
      <c r="HT91" s="83"/>
      <c r="HU91" s="83"/>
      <c r="HV91" s="83"/>
      <c r="HW91" s="83"/>
      <c r="HX91" s="83"/>
      <c r="HY91" s="83"/>
      <c r="HZ91" s="83"/>
      <c r="IA91" s="83"/>
      <c r="IB91" s="83"/>
      <c r="IC91" s="83"/>
      <c r="ID91" s="83"/>
      <c r="IE91" s="83"/>
      <c r="IF91" s="83"/>
      <c r="IG91" s="83"/>
      <c r="IH91" s="83"/>
      <c r="II91" s="83"/>
      <c r="IJ91" s="83"/>
      <c r="IK91" s="83"/>
      <c r="IL91" s="83"/>
      <c r="IM91" s="83"/>
      <c r="IN91" s="83"/>
      <c r="IO91" s="83"/>
      <c r="IP91" s="83"/>
      <c r="IQ91" s="83"/>
      <c r="IR91" s="83"/>
      <c r="IS91" s="83"/>
      <c r="IT91" s="83"/>
      <c r="IU91" s="83"/>
      <c r="IV91" s="83"/>
      <c r="IW91" s="83"/>
      <c r="IX91" s="83"/>
      <c r="IY91" s="83"/>
      <c r="IZ91" s="83"/>
      <c r="JA91" s="83"/>
      <c r="JB91" s="83"/>
      <c r="JC91" s="83"/>
      <c r="JD91" s="83"/>
      <c r="JE91" s="83"/>
      <c r="JF91" s="83"/>
      <c r="JG91" s="83"/>
      <c r="JH91" s="83"/>
      <c r="JI91" s="83"/>
      <c r="JJ91" s="83"/>
      <c r="JK91" s="83"/>
      <c r="JL91" s="83"/>
      <c r="JM91" s="83"/>
      <c r="JN91" s="83"/>
      <c r="JO91" s="83"/>
      <c r="JP91" s="83"/>
      <c r="JQ91" s="83"/>
      <c r="JR91" s="83"/>
      <c r="JS91" s="83"/>
      <c r="JT91" s="83"/>
      <c r="JU91" s="83"/>
      <c r="JV91" s="83"/>
      <c r="JW91" s="83"/>
      <c r="JX91" s="83"/>
      <c r="JY91" s="83"/>
      <c r="JZ91" s="83"/>
      <c r="KA91" s="83"/>
      <c r="KB91" s="83"/>
      <c r="KC91" s="83"/>
      <c r="KD91" s="83"/>
      <c r="KE91" s="83"/>
      <c r="KF91" s="83"/>
      <c r="KG91" s="83"/>
      <c r="KH91" s="83"/>
      <c r="KI91" s="83"/>
      <c r="KJ91" s="83"/>
      <c r="KK91" s="83"/>
      <c r="KL91" s="83"/>
      <c r="KM91" s="83"/>
      <c r="KN91" s="83"/>
      <c r="KO91" s="83"/>
      <c r="KP91" s="83"/>
      <c r="KQ91" s="83"/>
      <c r="KR91" s="83"/>
      <c r="KS91" s="83"/>
      <c r="KT91" s="83"/>
      <c r="KU91" s="83"/>
      <c r="KV91" s="83"/>
      <c r="KW91" s="83"/>
      <c r="KX91" s="83"/>
      <c r="KY91" s="83"/>
      <c r="KZ91" s="83"/>
      <c r="LA91" s="83"/>
      <c r="LB91" s="83"/>
      <c r="LC91" s="83"/>
      <c r="LD91" s="83"/>
      <c r="LE91" s="83"/>
      <c r="LF91" s="83"/>
      <c r="LG91" s="83"/>
      <c r="LH91" s="83"/>
      <c r="LI91" s="83"/>
      <c r="LJ91" s="83"/>
      <c r="LK91" s="83"/>
      <c r="LL91" s="83"/>
      <c r="LM91" s="83"/>
      <c r="LN91" s="83"/>
      <c r="LO91" s="83"/>
      <c r="LP91" s="83"/>
      <c r="LQ91" s="83"/>
      <c r="LR91" s="83"/>
      <c r="LS91" s="83"/>
      <c r="LT91" s="83"/>
      <c r="LU91" s="83"/>
      <c r="LV91" s="83"/>
      <c r="LW91" s="83"/>
      <c r="LX91" s="83"/>
      <c r="LY91" s="83"/>
      <c r="LZ91" s="83"/>
      <c r="MA91" s="83"/>
      <c r="MB91" s="83"/>
      <c r="MC91" s="83"/>
      <c r="MD91" s="83"/>
      <c r="ME91" s="83"/>
      <c r="MF91" s="83"/>
      <c r="MG91" s="83"/>
      <c r="MH91" s="83"/>
      <c r="MI91" s="83"/>
      <c r="MJ91" s="83"/>
      <c r="MK91" s="83"/>
      <c r="ML91" s="83"/>
      <c r="MM91" s="83"/>
      <c r="MN91" s="83"/>
      <c r="MO91" s="83"/>
      <c r="MP91" s="83"/>
      <c r="MQ91" s="83"/>
      <c r="MR91" s="83"/>
      <c r="MS91" s="83"/>
      <c r="MT91" s="83"/>
      <c r="MU91" s="83"/>
      <c r="MV91" s="83"/>
      <c r="MW91" s="83"/>
      <c r="MX91" s="83"/>
      <c r="MY91" s="83"/>
      <c r="MZ91" s="83"/>
      <c r="NA91" s="83"/>
      <c r="NB91" s="83"/>
      <c r="NC91" s="83"/>
      <c r="ND91" s="83"/>
      <c r="NE91" s="83"/>
      <c r="NF91" s="83"/>
      <c r="NG91" s="83"/>
      <c r="NH91" s="83"/>
      <c r="NI91" s="83"/>
      <c r="NJ91" s="83"/>
      <c r="NK91" s="83"/>
      <c r="NL91" s="83"/>
      <c r="NM91" s="83"/>
      <c r="NN91" s="83"/>
      <c r="NO91" s="83"/>
      <c r="NP91" s="83"/>
      <c r="NQ91" s="83"/>
      <c r="NR91" s="83"/>
      <c r="NS91" s="83"/>
      <c r="NT91" s="83"/>
      <c r="NU91" s="83"/>
      <c r="NV91" s="83"/>
      <c r="NW91" s="83"/>
      <c r="NX91" s="83"/>
      <c r="NY91" s="83"/>
      <c r="NZ91" s="83"/>
      <c r="OA91" s="83"/>
      <c r="OB91" s="83"/>
      <c r="OC91" s="83"/>
      <c r="OD91" s="83"/>
      <c r="OE91" s="83"/>
      <c r="OF91" s="83"/>
      <c r="OG91" s="83"/>
      <c r="OH91" s="83"/>
      <c r="OI91" s="83"/>
      <c r="OJ91" s="83"/>
      <c r="OK91" s="83"/>
      <c r="OL91" s="83"/>
      <c r="OM91" s="83"/>
      <c r="ON91" s="83"/>
      <c r="OO91" s="83"/>
      <c r="OP91" s="83"/>
      <c r="OQ91" s="83"/>
      <c r="OR91" s="83"/>
      <c r="OS91" s="83"/>
      <c r="OT91" s="83"/>
      <c r="OU91" s="83"/>
      <c r="OV91" s="83"/>
      <c r="OW91" s="83"/>
      <c r="OX91" s="83"/>
      <c r="OY91" s="83"/>
      <c r="OZ91" s="83"/>
      <c r="PA91" s="83"/>
      <c r="PB91" s="83"/>
      <c r="PC91" s="83"/>
      <c r="PD91" s="83"/>
      <c r="PE91" s="83"/>
      <c r="PF91" s="83"/>
      <c r="PG91" s="83"/>
      <c r="PH91" s="83"/>
      <c r="PI91" s="83"/>
      <c r="PJ91" s="83"/>
      <c r="PK91" s="83"/>
      <c r="PL91" s="83"/>
      <c r="PM91" s="83"/>
      <c r="PN91" s="83"/>
      <c r="PO91" s="83"/>
      <c r="PP91" s="83"/>
      <c r="PQ91" s="83"/>
      <c r="PR91" s="83"/>
      <c r="PS91" s="83"/>
      <c r="PT91" s="83"/>
      <c r="PU91" s="83"/>
      <c r="PV91" s="83"/>
      <c r="PW91" s="83"/>
      <c r="PX91" s="83"/>
      <c r="PY91" s="83"/>
      <c r="PZ91" s="83"/>
      <c r="QA91" s="83"/>
      <c r="QB91" s="83"/>
      <c r="QC91" s="83"/>
      <c r="QD91" s="83"/>
      <c r="QE91" s="83"/>
      <c r="QF91" s="83"/>
      <c r="QG91" s="83"/>
      <c r="QH91" s="83"/>
      <c r="QI91" s="83"/>
      <c r="QJ91" s="83"/>
      <c r="QK91" s="83"/>
      <c r="QL91" s="83"/>
      <c r="QM91" s="83"/>
      <c r="QN91" s="83"/>
      <c r="QO91" s="83"/>
      <c r="QP91" s="83"/>
      <c r="QQ91" s="83"/>
      <c r="QR91" s="83"/>
      <c r="QS91" s="83"/>
      <c r="QT91" s="83"/>
      <c r="QU91" s="83"/>
      <c r="QV91" s="83"/>
      <c r="QW91" s="83"/>
      <c r="QX91" s="83"/>
      <c r="QY91" s="83"/>
      <c r="QZ91" s="83"/>
      <c r="RA91" s="83"/>
      <c r="RB91" s="83"/>
      <c r="RC91" s="83"/>
      <c r="RD91" s="83"/>
      <c r="RE91" s="83"/>
      <c r="RF91" s="83"/>
      <c r="RG91" s="83"/>
      <c r="RH91" s="83"/>
      <c r="RI91" s="83"/>
      <c r="RJ91" s="83"/>
      <c r="RK91" s="83"/>
      <c r="RL91" s="83"/>
      <c r="RM91" s="83"/>
      <c r="RN91" s="83"/>
      <c r="RO91" s="83"/>
      <c r="RP91" s="83"/>
      <c r="RQ91" s="83"/>
      <c r="RR91" s="83"/>
      <c r="RS91" s="83"/>
      <c r="RT91" s="83"/>
      <c r="RU91" s="83"/>
      <c r="RV91" s="83"/>
      <c r="RW91" s="83"/>
      <c r="RX91" s="83"/>
      <c r="RY91" s="83"/>
      <c r="RZ91" s="83"/>
      <c r="SA91" s="83"/>
      <c r="SB91" s="83"/>
      <c r="SC91" s="83"/>
      <c r="SD91" s="83"/>
      <c r="SE91" s="83"/>
      <c r="SF91" s="83"/>
      <c r="SG91" s="83"/>
      <c r="SH91" s="83"/>
      <c r="SI91" s="83"/>
      <c r="SJ91" s="83"/>
      <c r="SK91" s="83"/>
      <c r="SL91" s="83"/>
      <c r="SM91" s="83"/>
      <c r="SN91" s="83"/>
      <c r="SO91" s="83"/>
      <c r="SP91" s="83"/>
      <c r="SQ91" s="83"/>
      <c r="SR91" s="83"/>
      <c r="SS91" s="83"/>
      <c r="ST91" s="83"/>
      <c r="SU91" s="83"/>
      <c r="SV91" s="83"/>
      <c r="SW91" s="83"/>
      <c r="SX91" s="83"/>
      <c r="SY91" s="83"/>
      <c r="SZ91" s="83"/>
      <c r="TA91" s="83"/>
      <c r="TB91" s="83"/>
      <c r="TC91" s="83"/>
      <c r="TD91" s="83"/>
      <c r="TE91" s="83"/>
      <c r="TF91" s="83"/>
      <c r="TG91" s="83"/>
      <c r="TH91" s="83"/>
      <c r="TI91" s="83"/>
      <c r="TJ91" s="83"/>
      <c r="TK91" s="83"/>
      <c r="TL91" s="83"/>
      <c r="TM91" s="83"/>
      <c r="TN91" s="83"/>
      <c r="TO91" s="83"/>
      <c r="TP91" s="83"/>
      <c r="TQ91" s="83"/>
      <c r="TR91" s="83"/>
      <c r="TS91" s="83"/>
      <c r="TT91" s="83"/>
      <c r="TU91" s="83"/>
      <c r="TV91" s="83"/>
      <c r="TW91" s="83"/>
      <c r="TX91" s="83"/>
      <c r="TY91" s="83"/>
    </row>
    <row r="92" spans="1:545" s="79" customFormat="1" x14ac:dyDescent="0.2">
      <c r="A92" s="38" t="s">
        <v>167</v>
      </c>
      <c r="B92" s="38" t="s">
        <v>168</v>
      </c>
      <c r="C92" s="97" t="s">
        <v>169</v>
      </c>
      <c r="D92" s="49">
        <v>2425847</v>
      </c>
      <c r="E92" s="50">
        <v>2425847</v>
      </c>
      <c r="F92" s="42">
        <v>2425847</v>
      </c>
      <c r="G92" s="51">
        <v>2425847</v>
      </c>
      <c r="H92" s="51">
        <v>2425847</v>
      </c>
      <c r="I92" s="50">
        <v>2425847</v>
      </c>
      <c r="J92" s="42">
        <v>2425847</v>
      </c>
      <c r="K92" s="51">
        <v>2425847</v>
      </c>
      <c r="L92" s="42">
        <v>2425847</v>
      </c>
      <c r="M92" s="51">
        <f t="shared" si="24"/>
        <v>21832623</v>
      </c>
      <c r="N92" s="44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3"/>
      <c r="FF92" s="83"/>
      <c r="FG92" s="83"/>
      <c r="FH92" s="83"/>
      <c r="FI92" s="83"/>
      <c r="FJ92" s="83"/>
      <c r="FK92" s="83"/>
      <c r="FL92" s="83"/>
      <c r="FM92" s="83"/>
      <c r="FN92" s="83"/>
      <c r="FO92" s="83"/>
      <c r="FP92" s="83"/>
      <c r="FQ92" s="83"/>
      <c r="FR92" s="83"/>
      <c r="FS92" s="83"/>
      <c r="FT92" s="83"/>
      <c r="FU92" s="83"/>
      <c r="FV92" s="83"/>
      <c r="FW92" s="83"/>
      <c r="FX92" s="83"/>
      <c r="FY92" s="83"/>
      <c r="FZ92" s="83"/>
      <c r="GA92" s="83"/>
      <c r="GB92" s="83"/>
      <c r="GC92" s="83"/>
      <c r="GD92" s="83"/>
      <c r="GE92" s="83"/>
      <c r="GF92" s="83"/>
      <c r="GG92" s="83"/>
      <c r="GH92" s="83"/>
      <c r="GI92" s="83"/>
      <c r="GJ92" s="83"/>
      <c r="GK92" s="83"/>
      <c r="GL92" s="83"/>
      <c r="GM92" s="83"/>
      <c r="GN92" s="83"/>
      <c r="GO92" s="83"/>
      <c r="GP92" s="83"/>
      <c r="GQ92" s="83"/>
      <c r="GR92" s="83"/>
      <c r="GS92" s="83"/>
      <c r="GT92" s="83"/>
      <c r="GU92" s="83"/>
      <c r="GV92" s="83"/>
      <c r="GW92" s="83"/>
      <c r="GX92" s="83"/>
      <c r="GY92" s="83"/>
      <c r="GZ92" s="83"/>
      <c r="HA92" s="83"/>
      <c r="HB92" s="83"/>
      <c r="HC92" s="83"/>
      <c r="HD92" s="83"/>
      <c r="HE92" s="83"/>
      <c r="HF92" s="83"/>
      <c r="HG92" s="83"/>
      <c r="HH92" s="83"/>
      <c r="HI92" s="83"/>
      <c r="HJ92" s="83"/>
      <c r="HK92" s="83"/>
      <c r="HL92" s="83"/>
      <c r="HM92" s="83"/>
      <c r="HN92" s="83"/>
      <c r="HO92" s="83"/>
      <c r="HP92" s="83"/>
      <c r="HQ92" s="83"/>
      <c r="HR92" s="83"/>
      <c r="HS92" s="83"/>
      <c r="HT92" s="83"/>
      <c r="HU92" s="83"/>
      <c r="HV92" s="83"/>
      <c r="HW92" s="83"/>
      <c r="HX92" s="83"/>
      <c r="HY92" s="83"/>
      <c r="HZ92" s="83"/>
      <c r="IA92" s="83"/>
      <c r="IB92" s="83"/>
      <c r="IC92" s="83"/>
      <c r="ID92" s="83"/>
      <c r="IE92" s="83"/>
      <c r="IF92" s="83"/>
      <c r="IG92" s="83"/>
      <c r="IH92" s="83"/>
      <c r="II92" s="83"/>
      <c r="IJ92" s="83"/>
      <c r="IK92" s="83"/>
      <c r="IL92" s="83"/>
      <c r="IM92" s="83"/>
      <c r="IN92" s="83"/>
      <c r="IO92" s="83"/>
      <c r="IP92" s="83"/>
      <c r="IQ92" s="83"/>
      <c r="IR92" s="83"/>
      <c r="IS92" s="83"/>
      <c r="IT92" s="83"/>
      <c r="IU92" s="83"/>
      <c r="IV92" s="83"/>
      <c r="IW92" s="83"/>
      <c r="IX92" s="83"/>
      <c r="IY92" s="83"/>
      <c r="IZ92" s="83"/>
      <c r="JA92" s="83"/>
      <c r="JB92" s="83"/>
      <c r="JC92" s="83"/>
      <c r="JD92" s="83"/>
      <c r="JE92" s="83"/>
      <c r="JF92" s="83"/>
      <c r="JG92" s="83"/>
      <c r="JH92" s="83"/>
      <c r="JI92" s="83"/>
      <c r="JJ92" s="83"/>
      <c r="JK92" s="83"/>
      <c r="JL92" s="83"/>
      <c r="JM92" s="83"/>
      <c r="JN92" s="83"/>
      <c r="JO92" s="83"/>
      <c r="JP92" s="83"/>
      <c r="JQ92" s="83"/>
      <c r="JR92" s="83"/>
      <c r="JS92" s="83"/>
      <c r="JT92" s="83"/>
      <c r="JU92" s="83"/>
      <c r="JV92" s="83"/>
      <c r="JW92" s="83"/>
      <c r="JX92" s="83"/>
      <c r="JY92" s="83"/>
      <c r="JZ92" s="83"/>
      <c r="KA92" s="83"/>
      <c r="KB92" s="83"/>
      <c r="KC92" s="83"/>
      <c r="KD92" s="83"/>
      <c r="KE92" s="83"/>
      <c r="KF92" s="83"/>
      <c r="KG92" s="83"/>
      <c r="KH92" s="83"/>
      <c r="KI92" s="83"/>
      <c r="KJ92" s="83"/>
      <c r="KK92" s="83"/>
      <c r="KL92" s="83"/>
      <c r="KM92" s="83"/>
      <c r="KN92" s="83"/>
      <c r="KO92" s="83"/>
      <c r="KP92" s="83"/>
      <c r="KQ92" s="83"/>
      <c r="KR92" s="83"/>
      <c r="KS92" s="83"/>
      <c r="KT92" s="83"/>
      <c r="KU92" s="83"/>
      <c r="KV92" s="83"/>
      <c r="KW92" s="83"/>
      <c r="KX92" s="83"/>
      <c r="KY92" s="83"/>
      <c r="KZ92" s="83"/>
      <c r="LA92" s="83"/>
      <c r="LB92" s="83"/>
      <c r="LC92" s="83"/>
      <c r="LD92" s="83"/>
      <c r="LE92" s="83"/>
      <c r="LF92" s="83"/>
      <c r="LG92" s="83"/>
      <c r="LH92" s="83"/>
      <c r="LI92" s="83"/>
      <c r="LJ92" s="83"/>
      <c r="LK92" s="83"/>
      <c r="LL92" s="83"/>
      <c r="LM92" s="83"/>
      <c r="LN92" s="83"/>
      <c r="LO92" s="83"/>
      <c r="LP92" s="83"/>
      <c r="LQ92" s="83"/>
      <c r="LR92" s="83"/>
      <c r="LS92" s="83"/>
      <c r="LT92" s="83"/>
      <c r="LU92" s="83"/>
      <c r="LV92" s="83"/>
      <c r="LW92" s="83"/>
      <c r="LX92" s="83"/>
      <c r="LY92" s="83"/>
      <c r="LZ92" s="83"/>
      <c r="MA92" s="83"/>
      <c r="MB92" s="83"/>
      <c r="MC92" s="83"/>
      <c r="MD92" s="83"/>
      <c r="ME92" s="83"/>
      <c r="MF92" s="83"/>
      <c r="MG92" s="83"/>
      <c r="MH92" s="83"/>
      <c r="MI92" s="83"/>
      <c r="MJ92" s="83"/>
      <c r="MK92" s="83"/>
      <c r="ML92" s="83"/>
      <c r="MM92" s="83"/>
      <c r="MN92" s="83"/>
      <c r="MO92" s="83"/>
      <c r="MP92" s="83"/>
      <c r="MQ92" s="83"/>
      <c r="MR92" s="83"/>
      <c r="MS92" s="83"/>
      <c r="MT92" s="83"/>
      <c r="MU92" s="83"/>
      <c r="MV92" s="83"/>
      <c r="MW92" s="83"/>
      <c r="MX92" s="83"/>
      <c r="MY92" s="83"/>
      <c r="MZ92" s="83"/>
      <c r="NA92" s="83"/>
      <c r="NB92" s="83"/>
      <c r="NC92" s="83"/>
      <c r="ND92" s="83"/>
      <c r="NE92" s="83"/>
      <c r="NF92" s="83"/>
      <c r="NG92" s="83"/>
      <c r="NH92" s="83"/>
      <c r="NI92" s="83"/>
      <c r="NJ92" s="83"/>
      <c r="NK92" s="83"/>
      <c r="NL92" s="83"/>
      <c r="NM92" s="83"/>
      <c r="NN92" s="83"/>
      <c r="NO92" s="83"/>
      <c r="NP92" s="83"/>
      <c r="NQ92" s="83"/>
      <c r="NR92" s="83"/>
      <c r="NS92" s="83"/>
      <c r="NT92" s="83"/>
      <c r="NU92" s="83"/>
      <c r="NV92" s="83"/>
      <c r="NW92" s="83"/>
      <c r="NX92" s="83"/>
      <c r="NY92" s="83"/>
      <c r="NZ92" s="83"/>
      <c r="OA92" s="83"/>
      <c r="OB92" s="83"/>
      <c r="OC92" s="83"/>
      <c r="OD92" s="83"/>
      <c r="OE92" s="83"/>
      <c r="OF92" s="83"/>
      <c r="OG92" s="83"/>
      <c r="OH92" s="83"/>
      <c r="OI92" s="83"/>
      <c r="OJ92" s="83"/>
      <c r="OK92" s="83"/>
      <c r="OL92" s="83"/>
      <c r="OM92" s="83"/>
      <c r="ON92" s="83"/>
      <c r="OO92" s="83"/>
      <c r="OP92" s="83"/>
      <c r="OQ92" s="83"/>
      <c r="OR92" s="83"/>
      <c r="OS92" s="83"/>
      <c r="OT92" s="83"/>
      <c r="OU92" s="83"/>
      <c r="OV92" s="83"/>
      <c r="OW92" s="83"/>
      <c r="OX92" s="83"/>
      <c r="OY92" s="83"/>
      <c r="OZ92" s="83"/>
      <c r="PA92" s="83"/>
      <c r="PB92" s="83"/>
      <c r="PC92" s="83"/>
      <c r="PD92" s="83"/>
      <c r="PE92" s="83"/>
      <c r="PF92" s="83"/>
      <c r="PG92" s="83"/>
      <c r="PH92" s="83"/>
      <c r="PI92" s="83"/>
      <c r="PJ92" s="83"/>
      <c r="PK92" s="83"/>
      <c r="PL92" s="83"/>
      <c r="PM92" s="83"/>
      <c r="PN92" s="83"/>
      <c r="PO92" s="83"/>
      <c r="PP92" s="83"/>
      <c r="PQ92" s="83"/>
      <c r="PR92" s="83"/>
      <c r="PS92" s="83"/>
      <c r="PT92" s="83"/>
      <c r="PU92" s="83"/>
      <c r="PV92" s="83"/>
      <c r="PW92" s="83"/>
      <c r="PX92" s="83"/>
      <c r="PY92" s="83"/>
      <c r="PZ92" s="83"/>
      <c r="QA92" s="83"/>
      <c r="QB92" s="83"/>
      <c r="QC92" s="83"/>
      <c r="QD92" s="83"/>
      <c r="QE92" s="83"/>
      <c r="QF92" s="83"/>
      <c r="QG92" s="83"/>
      <c r="QH92" s="83"/>
      <c r="QI92" s="83"/>
      <c r="QJ92" s="83"/>
      <c r="QK92" s="83"/>
      <c r="QL92" s="83"/>
      <c r="QM92" s="83"/>
      <c r="QN92" s="83"/>
      <c r="QO92" s="83"/>
      <c r="QP92" s="83"/>
      <c r="QQ92" s="83"/>
      <c r="QR92" s="83"/>
      <c r="QS92" s="83"/>
      <c r="QT92" s="83"/>
      <c r="QU92" s="83"/>
      <c r="QV92" s="83"/>
      <c r="QW92" s="83"/>
      <c r="QX92" s="83"/>
      <c r="QY92" s="83"/>
      <c r="QZ92" s="83"/>
      <c r="RA92" s="83"/>
      <c r="RB92" s="83"/>
      <c r="RC92" s="83"/>
      <c r="RD92" s="83"/>
      <c r="RE92" s="83"/>
      <c r="RF92" s="83"/>
      <c r="RG92" s="83"/>
      <c r="RH92" s="83"/>
      <c r="RI92" s="83"/>
      <c r="RJ92" s="83"/>
      <c r="RK92" s="83"/>
      <c r="RL92" s="83"/>
      <c r="RM92" s="83"/>
      <c r="RN92" s="83"/>
      <c r="RO92" s="83"/>
      <c r="RP92" s="83"/>
      <c r="RQ92" s="83"/>
      <c r="RR92" s="83"/>
      <c r="RS92" s="83"/>
      <c r="RT92" s="83"/>
      <c r="RU92" s="83"/>
      <c r="RV92" s="83"/>
      <c r="RW92" s="83"/>
      <c r="RX92" s="83"/>
      <c r="RY92" s="83"/>
      <c r="RZ92" s="83"/>
      <c r="SA92" s="83"/>
      <c r="SB92" s="83"/>
      <c r="SC92" s="83"/>
      <c r="SD92" s="83"/>
      <c r="SE92" s="83"/>
      <c r="SF92" s="83"/>
      <c r="SG92" s="83"/>
      <c r="SH92" s="83"/>
      <c r="SI92" s="83"/>
      <c r="SJ92" s="83"/>
      <c r="SK92" s="83"/>
      <c r="SL92" s="83"/>
      <c r="SM92" s="83"/>
      <c r="SN92" s="83"/>
      <c r="SO92" s="83"/>
      <c r="SP92" s="83"/>
      <c r="SQ92" s="83"/>
      <c r="SR92" s="83"/>
      <c r="SS92" s="83"/>
      <c r="ST92" s="83"/>
      <c r="SU92" s="83"/>
      <c r="SV92" s="83"/>
      <c r="SW92" s="83"/>
      <c r="SX92" s="83"/>
      <c r="SY92" s="83"/>
      <c r="SZ92" s="83"/>
      <c r="TA92" s="83"/>
      <c r="TB92" s="83"/>
      <c r="TC92" s="83"/>
      <c r="TD92" s="83"/>
      <c r="TE92" s="83"/>
      <c r="TF92" s="83"/>
      <c r="TG92" s="83"/>
      <c r="TH92" s="83"/>
      <c r="TI92" s="83"/>
      <c r="TJ92" s="83"/>
      <c r="TK92" s="83"/>
      <c r="TL92" s="83"/>
      <c r="TM92" s="83"/>
      <c r="TN92" s="83"/>
      <c r="TO92" s="83"/>
      <c r="TP92" s="83"/>
      <c r="TQ92" s="83"/>
      <c r="TR92" s="83"/>
      <c r="TS92" s="83"/>
      <c r="TT92" s="83"/>
      <c r="TU92" s="83"/>
      <c r="TV92" s="83"/>
      <c r="TW92" s="83"/>
      <c r="TX92" s="83"/>
      <c r="TY92" s="83"/>
    </row>
    <row r="93" spans="1:545" s="79" customFormat="1" x14ac:dyDescent="0.2">
      <c r="A93" s="38" t="s">
        <v>170</v>
      </c>
      <c r="B93" s="38" t="s">
        <v>171</v>
      </c>
      <c r="C93" s="97" t="s">
        <v>172</v>
      </c>
      <c r="D93" s="49">
        <v>466089</v>
      </c>
      <c r="E93" s="50">
        <v>466089</v>
      </c>
      <c r="F93" s="42">
        <v>466089</v>
      </c>
      <c r="G93" s="51">
        <v>466089</v>
      </c>
      <c r="H93" s="51">
        <v>466089</v>
      </c>
      <c r="I93" s="50">
        <v>466089</v>
      </c>
      <c r="J93" s="42">
        <v>466089</v>
      </c>
      <c r="K93" s="51">
        <v>466089</v>
      </c>
      <c r="L93" s="42">
        <v>466089</v>
      </c>
      <c r="M93" s="51">
        <f t="shared" si="24"/>
        <v>4194801</v>
      </c>
      <c r="N93" s="44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3"/>
      <c r="EV93" s="83"/>
      <c r="EW93" s="83"/>
      <c r="EX93" s="83"/>
      <c r="EY93" s="83"/>
      <c r="EZ93" s="83"/>
      <c r="FA93" s="83"/>
      <c r="FB93" s="83"/>
      <c r="FC93" s="83"/>
      <c r="FD93" s="83"/>
      <c r="FE93" s="83"/>
      <c r="FF93" s="83"/>
      <c r="FG93" s="83"/>
      <c r="FH93" s="83"/>
      <c r="FI93" s="83"/>
      <c r="FJ93" s="83"/>
      <c r="FK93" s="83"/>
      <c r="FL93" s="83"/>
      <c r="FM93" s="83"/>
      <c r="FN93" s="83"/>
      <c r="FO93" s="83"/>
      <c r="FP93" s="83"/>
      <c r="FQ93" s="83"/>
      <c r="FR93" s="83"/>
      <c r="FS93" s="83"/>
      <c r="FT93" s="83"/>
      <c r="FU93" s="83"/>
      <c r="FV93" s="83"/>
      <c r="FW93" s="83"/>
      <c r="FX93" s="83"/>
      <c r="FY93" s="83"/>
      <c r="FZ93" s="83"/>
      <c r="GA93" s="83"/>
      <c r="GB93" s="83"/>
      <c r="GC93" s="83"/>
      <c r="GD93" s="83"/>
      <c r="GE93" s="83"/>
      <c r="GF93" s="83"/>
      <c r="GG93" s="83"/>
      <c r="GH93" s="83"/>
      <c r="GI93" s="83"/>
      <c r="GJ93" s="83"/>
      <c r="GK93" s="83"/>
      <c r="GL93" s="83"/>
      <c r="GM93" s="83"/>
      <c r="GN93" s="83"/>
      <c r="GO93" s="83"/>
      <c r="GP93" s="83"/>
      <c r="GQ93" s="83"/>
      <c r="GR93" s="83"/>
      <c r="GS93" s="83"/>
      <c r="GT93" s="83"/>
      <c r="GU93" s="83"/>
      <c r="GV93" s="83"/>
      <c r="GW93" s="83"/>
      <c r="GX93" s="83"/>
      <c r="GY93" s="83"/>
      <c r="GZ93" s="83"/>
      <c r="HA93" s="83"/>
      <c r="HB93" s="83"/>
      <c r="HC93" s="83"/>
      <c r="HD93" s="83"/>
      <c r="HE93" s="83"/>
      <c r="HF93" s="83"/>
      <c r="HG93" s="83"/>
      <c r="HH93" s="83"/>
      <c r="HI93" s="83"/>
      <c r="HJ93" s="83"/>
      <c r="HK93" s="83"/>
      <c r="HL93" s="83"/>
      <c r="HM93" s="83"/>
      <c r="HN93" s="83"/>
      <c r="HO93" s="83"/>
      <c r="HP93" s="83"/>
      <c r="HQ93" s="83"/>
      <c r="HR93" s="83"/>
      <c r="HS93" s="83"/>
      <c r="HT93" s="83"/>
      <c r="HU93" s="83"/>
      <c r="HV93" s="83"/>
      <c r="HW93" s="83"/>
      <c r="HX93" s="83"/>
      <c r="HY93" s="83"/>
      <c r="HZ93" s="83"/>
      <c r="IA93" s="83"/>
      <c r="IB93" s="83"/>
      <c r="IC93" s="83"/>
      <c r="ID93" s="83"/>
      <c r="IE93" s="83"/>
      <c r="IF93" s="83"/>
      <c r="IG93" s="83"/>
      <c r="IH93" s="83"/>
      <c r="II93" s="83"/>
      <c r="IJ93" s="83"/>
      <c r="IK93" s="83"/>
      <c r="IL93" s="83"/>
      <c r="IM93" s="83"/>
      <c r="IN93" s="83"/>
      <c r="IO93" s="83"/>
      <c r="IP93" s="83"/>
      <c r="IQ93" s="83"/>
      <c r="IR93" s="83"/>
      <c r="IS93" s="83"/>
      <c r="IT93" s="83"/>
      <c r="IU93" s="83"/>
      <c r="IV93" s="83"/>
      <c r="IW93" s="83"/>
      <c r="IX93" s="83"/>
      <c r="IY93" s="83"/>
      <c r="IZ93" s="83"/>
      <c r="JA93" s="83"/>
      <c r="JB93" s="83"/>
      <c r="JC93" s="83"/>
      <c r="JD93" s="83"/>
      <c r="JE93" s="83"/>
      <c r="JF93" s="83"/>
      <c r="JG93" s="83"/>
      <c r="JH93" s="83"/>
      <c r="JI93" s="83"/>
      <c r="JJ93" s="83"/>
      <c r="JK93" s="83"/>
      <c r="JL93" s="83"/>
      <c r="JM93" s="83"/>
      <c r="JN93" s="83"/>
      <c r="JO93" s="83"/>
      <c r="JP93" s="83"/>
      <c r="JQ93" s="83"/>
      <c r="JR93" s="83"/>
      <c r="JS93" s="83"/>
      <c r="JT93" s="83"/>
      <c r="JU93" s="83"/>
      <c r="JV93" s="83"/>
      <c r="JW93" s="83"/>
      <c r="JX93" s="83"/>
      <c r="JY93" s="83"/>
      <c r="JZ93" s="83"/>
      <c r="KA93" s="83"/>
      <c r="KB93" s="83"/>
      <c r="KC93" s="83"/>
      <c r="KD93" s="83"/>
      <c r="KE93" s="83"/>
      <c r="KF93" s="83"/>
      <c r="KG93" s="83"/>
      <c r="KH93" s="83"/>
      <c r="KI93" s="83"/>
      <c r="KJ93" s="83"/>
      <c r="KK93" s="83"/>
      <c r="KL93" s="83"/>
      <c r="KM93" s="83"/>
      <c r="KN93" s="83"/>
      <c r="KO93" s="83"/>
      <c r="KP93" s="83"/>
      <c r="KQ93" s="83"/>
      <c r="KR93" s="83"/>
      <c r="KS93" s="83"/>
      <c r="KT93" s="83"/>
      <c r="KU93" s="83"/>
      <c r="KV93" s="83"/>
      <c r="KW93" s="83"/>
      <c r="KX93" s="83"/>
      <c r="KY93" s="83"/>
      <c r="KZ93" s="83"/>
      <c r="LA93" s="83"/>
      <c r="LB93" s="83"/>
      <c r="LC93" s="83"/>
      <c r="LD93" s="83"/>
      <c r="LE93" s="83"/>
      <c r="LF93" s="83"/>
      <c r="LG93" s="83"/>
      <c r="LH93" s="83"/>
      <c r="LI93" s="83"/>
      <c r="LJ93" s="83"/>
      <c r="LK93" s="83"/>
      <c r="LL93" s="83"/>
      <c r="LM93" s="83"/>
      <c r="LN93" s="83"/>
      <c r="LO93" s="83"/>
      <c r="LP93" s="83"/>
      <c r="LQ93" s="83"/>
      <c r="LR93" s="83"/>
      <c r="LS93" s="83"/>
      <c r="LT93" s="83"/>
      <c r="LU93" s="83"/>
      <c r="LV93" s="83"/>
      <c r="LW93" s="83"/>
      <c r="LX93" s="83"/>
      <c r="LY93" s="83"/>
      <c r="LZ93" s="83"/>
      <c r="MA93" s="83"/>
      <c r="MB93" s="83"/>
      <c r="MC93" s="83"/>
      <c r="MD93" s="83"/>
      <c r="ME93" s="83"/>
      <c r="MF93" s="83"/>
      <c r="MG93" s="83"/>
      <c r="MH93" s="83"/>
      <c r="MI93" s="83"/>
      <c r="MJ93" s="83"/>
      <c r="MK93" s="83"/>
      <c r="ML93" s="83"/>
      <c r="MM93" s="83"/>
      <c r="MN93" s="83"/>
      <c r="MO93" s="83"/>
      <c r="MP93" s="83"/>
      <c r="MQ93" s="83"/>
      <c r="MR93" s="83"/>
      <c r="MS93" s="83"/>
      <c r="MT93" s="83"/>
      <c r="MU93" s="83"/>
      <c r="MV93" s="83"/>
      <c r="MW93" s="83"/>
      <c r="MX93" s="83"/>
      <c r="MY93" s="83"/>
      <c r="MZ93" s="83"/>
      <c r="NA93" s="83"/>
      <c r="NB93" s="83"/>
      <c r="NC93" s="83"/>
      <c r="ND93" s="83"/>
      <c r="NE93" s="83"/>
      <c r="NF93" s="83"/>
      <c r="NG93" s="83"/>
      <c r="NH93" s="83"/>
      <c r="NI93" s="83"/>
      <c r="NJ93" s="83"/>
      <c r="NK93" s="83"/>
      <c r="NL93" s="83"/>
      <c r="NM93" s="83"/>
      <c r="NN93" s="83"/>
      <c r="NO93" s="83"/>
      <c r="NP93" s="83"/>
      <c r="NQ93" s="83"/>
      <c r="NR93" s="83"/>
      <c r="NS93" s="83"/>
      <c r="NT93" s="83"/>
      <c r="NU93" s="83"/>
      <c r="NV93" s="83"/>
      <c r="NW93" s="83"/>
      <c r="NX93" s="83"/>
      <c r="NY93" s="83"/>
      <c r="NZ93" s="83"/>
      <c r="OA93" s="83"/>
      <c r="OB93" s="83"/>
      <c r="OC93" s="83"/>
      <c r="OD93" s="83"/>
      <c r="OE93" s="83"/>
      <c r="OF93" s="83"/>
      <c r="OG93" s="83"/>
      <c r="OH93" s="83"/>
      <c r="OI93" s="83"/>
      <c r="OJ93" s="83"/>
      <c r="OK93" s="83"/>
      <c r="OL93" s="83"/>
      <c r="OM93" s="83"/>
      <c r="ON93" s="83"/>
      <c r="OO93" s="83"/>
      <c r="OP93" s="83"/>
      <c r="OQ93" s="83"/>
      <c r="OR93" s="83"/>
      <c r="OS93" s="83"/>
      <c r="OT93" s="83"/>
      <c r="OU93" s="83"/>
      <c r="OV93" s="83"/>
      <c r="OW93" s="83"/>
      <c r="OX93" s="83"/>
      <c r="OY93" s="83"/>
      <c r="OZ93" s="83"/>
      <c r="PA93" s="83"/>
      <c r="PB93" s="83"/>
      <c r="PC93" s="83"/>
      <c r="PD93" s="83"/>
      <c r="PE93" s="83"/>
      <c r="PF93" s="83"/>
      <c r="PG93" s="83"/>
      <c r="PH93" s="83"/>
      <c r="PI93" s="83"/>
      <c r="PJ93" s="83"/>
      <c r="PK93" s="83"/>
      <c r="PL93" s="83"/>
      <c r="PM93" s="83"/>
      <c r="PN93" s="83"/>
      <c r="PO93" s="83"/>
      <c r="PP93" s="83"/>
      <c r="PQ93" s="83"/>
      <c r="PR93" s="83"/>
      <c r="PS93" s="83"/>
      <c r="PT93" s="83"/>
      <c r="PU93" s="83"/>
      <c r="PV93" s="83"/>
      <c r="PW93" s="83"/>
      <c r="PX93" s="83"/>
      <c r="PY93" s="83"/>
      <c r="PZ93" s="83"/>
      <c r="QA93" s="83"/>
      <c r="QB93" s="83"/>
      <c r="QC93" s="83"/>
      <c r="QD93" s="83"/>
      <c r="QE93" s="83"/>
      <c r="QF93" s="83"/>
      <c r="QG93" s="83"/>
      <c r="QH93" s="83"/>
      <c r="QI93" s="83"/>
      <c r="QJ93" s="83"/>
      <c r="QK93" s="83"/>
      <c r="QL93" s="83"/>
      <c r="QM93" s="83"/>
      <c r="QN93" s="83"/>
      <c r="QO93" s="83"/>
      <c r="QP93" s="83"/>
      <c r="QQ93" s="83"/>
      <c r="QR93" s="83"/>
      <c r="QS93" s="83"/>
      <c r="QT93" s="83"/>
      <c r="QU93" s="83"/>
      <c r="QV93" s="83"/>
      <c r="QW93" s="83"/>
      <c r="QX93" s="83"/>
      <c r="QY93" s="83"/>
      <c r="QZ93" s="83"/>
      <c r="RA93" s="83"/>
      <c r="RB93" s="83"/>
      <c r="RC93" s="83"/>
      <c r="RD93" s="83"/>
      <c r="RE93" s="83"/>
      <c r="RF93" s="83"/>
      <c r="RG93" s="83"/>
      <c r="RH93" s="83"/>
      <c r="RI93" s="83"/>
      <c r="RJ93" s="83"/>
      <c r="RK93" s="83"/>
      <c r="RL93" s="83"/>
      <c r="RM93" s="83"/>
      <c r="RN93" s="83"/>
      <c r="RO93" s="83"/>
      <c r="RP93" s="83"/>
      <c r="RQ93" s="83"/>
      <c r="RR93" s="83"/>
      <c r="RS93" s="83"/>
      <c r="RT93" s="83"/>
      <c r="RU93" s="83"/>
      <c r="RV93" s="83"/>
      <c r="RW93" s="83"/>
      <c r="RX93" s="83"/>
      <c r="RY93" s="83"/>
      <c r="RZ93" s="83"/>
      <c r="SA93" s="83"/>
      <c r="SB93" s="83"/>
      <c r="SC93" s="83"/>
      <c r="SD93" s="83"/>
      <c r="SE93" s="83"/>
      <c r="SF93" s="83"/>
      <c r="SG93" s="83"/>
      <c r="SH93" s="83"/>
      <c r="SI93" s="83"/>
      <c r="SJ93" s="83"/>
      <c r="SK93" s="83"/>
      <c r="SL93" s="83"/>
      <c r="SM93" s="83"/>
      <c r="SN93" s="83"/>
      <c r="SO93" s="83"/>
      <c r="SP93" s="83"/>
      <c r="SQ93" s="83"/>
      <c r="SR93" s="83"/>
      <c r="SS93" s="83"/>
      <c r="ST93" s="83"/>
      <c r="SU93" s="83"/>
      <c r="SV93" s="83"/>
      <c r="SW93" s="83"/>
      <c r="SX93" s="83"/>
      <c r="SY93" s="83"/>
      <c r="SZ93" s="83"/>
      <c r="TA93" s="83"/>
      <c r="TB93" s="83"/>
      <c r="TC93" s="83"/>
      <c r="TD93" s="83"/>
      <c r="TE93" s="83"/>
      <c r="TF93" s="83"/>
      <c r="TG93" s="83"/>
      <c r="TH93" s="83"/>
      <c r="TI93" s="83"/>
      <c r="TJ93" s="83"/>
      <c r="TK93" s="83"/>
      <c r="TL93" s="83"/>
      <c r="TM93" s="83"/>
      <c r="TN93" s="83"/>
      <c r="TO93" s="83"/>
      <c r="TP93" s="83"/>
      <c r="TQ93" s="83"/>
      <c r="TR93" s="83"/>
      <c r="TS93" s="83"/>
      <c r="TT93" s="83"/>
      <c r="TU93" s="83"/>
      <c r="TV93" s="83"/>
      <c r="TW93" s="83"/>
      <c r="TX93" s="83"/>
      <c r="TY93" s="83"/>
    </row>
    <row r="94" spans="1:545" s="79" customFormat="1" x14ac:dyDescent="0.2">
      <c r="A94" s="38" t="s">
        <v>164</v>
      </c>
      <c r="B94" s="38" t="s">
        <v>173</v>
      </c>
      <c r="C94" s="97" t="s">
        <v>174</v>
      </c>
      <c r="D94" s="49">
        <v>11185977</v>
      </c>
      <c r="E94" s="50">
        <v>11185977</v>
      </c>
      <c r="F94" s="42">
        <v>11185977</v>
      </c>
      <c r="G94" s="51">
        <v>11185977</v>
      </c>
      <c r="H94" s="51">
        <v>11185977</v>
      </c>
      <c r="I94" s="50">
        <v>11185977</v>
      </c>
      <c r="J94" s="42">
        <v>11185977</v>
      </c>
      <c r="K94" s="51">
        <v>11185977</v>
      </c>
      <c r="L94" s="42">
        <v>11185977</v>
      </c>
      <c r="M94" s="51">
        <f t="shared" si="24"/>
        <v>100673793</v>
      </c>
      <c r="N94" s="44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83"/>
      <c r="FI94" s="83"/>
      <c r="FJ94" s="83"/>
      <c r="FK94" s="83"/>
      <c r="FL94" s="83"/>
      <c r="FM94" s="83"/>
      <c r="FN94" s="83"/>
      <c r="FO94" s="83"/>
      <c r="FP94" s="83"/>
      <c r="FQ94" s="83"/>
      <c r="FR94" s="83"/>
      <c r="FS94" s="83"/>
      <c r="FT94" s="83"/>
      <c r="FU94" s="83"/>
      <c r="FV94" s="83"/>
      <c r="FW94" s="83"/>
      <c r="FX94" s="83"/>
      <c r="FY94" s="83"/>
      <c r="FZ94" s="83"/>
      <c r="GA94" s="83"/>
      <c r="GB94" s="83"/>
      <c r="GC94" s="83"/>
      <c r="GD94" s="83"/>
      <c r="GE94" s="83"/>
      <c r="GF94" s="83"/>
      <c r="GG94" s="83"/>
      <c r="GH94" s="83"/>
      <c r="GI94" s="83"/>
      <c r="GJ94" s="83"/>
      <c r="GK94" s="83"/>
      <c r="GL94" s="83"/>
      <c r="GM94" s="83"/>
      <c r="GN94" s="83"/>
      <c r="GO94" s="83"/>
      <c r="GP94" s="83"/>
      <c r="GQ94" s="83"/>
      <c r="GR94" s="83"/>
      <c r="GS94" s="83"/>
      <c r="GT94" s="83"/>
      <c r="GU94" s="83"/>
      <c r="GV94" s="83"/>
      <c r="GW94" s="83"/>
      <c r="GX94" s="83"/>
      <c r="GY94" s="83"/>
      <c r="GZ94" s="83"/>
      <c r="HA94" s="83"/>
      <c r="HB94" s="83"/>
      <c r="HC94" s="83"/>
      <c r="HD94" s="83"/>
      <c r="HE94" s="83"/>
      <c r="HF94" s="83"/>
      <c r="HG94" s="83"/>
      <c r="HH94" s="83"/>
      <c r="HI94" s="83"/>
      <c r="HJ94" s="83"/>
      <c r="HK94" s="83"/>
      <c r="HL94" s="83"/>
      <c r="HM94" s="83"/>
      <c r="HN94" s="83"/>
      <c r="HO94" s="83"/>
      <c r="HP94" s="83"/>
      <c r="HQ94" s="83"/>
      <c r="HR94" s="83"/>
      <c r="HS94" s="83"/>
      <c r="HT94" s="83"/>
      <c r="HU94" s="83"/>
      <c r="HV94" s="83"/>
      <c r="HW94" s="83"/>
      <c r="HX94" s="83"/>
      <c r="HY94" s="83"/>
      <c r="HZ94" s="83"/>
      <c r="IA94" s="83"/>
      <c r="IB94" s="83"/>
      <c r="IC94" s="83"/>
      <c r="ID94" s="83"/>
      <c r="IE94" s="83"/>
      <c r="IF94" s="83"/>
      <c r="IG94" s="83"/>
      <c r="IH94" s="83"/>
      <c r="II94" s="83"/>
      <c r="IJ94" s="83"/>
      <c r="IK94" s="83"/>
      <c r="IL94" s="83"/>
      <c r="IM94" s="83"/>
      <c r="IN94" s="83"/>
      <c r="IO94" s="83"/>
      <c r="IP94" s="83"/>
      <c r="IQ94" s="83"/>
      <c r="IR94" s="83"/>
      <c r="IS94" s="83"/>
      <c r="IT94" s="83"/>
      <c r="IU94" s="83"/>
      <c r="IV94" s="83"/>
      <c r="IW94" s="83"/>
      <c r="IX94" s="83"/>
      <c r="IY94" s="83"/>
      <c r="IZ94" s="83"/>
      <c r="JA94" s="83"/>
      <c r="JB94" s="83"/>
      <c r="JC94" s="83"/>
      <c r="JD94" s="83"/>
      <c r="JE94" s="83"/>
      <c r="JF94" s="83"/>
      <c r="JG94" s="83"/>
      <c r="JH94" s="83"/>
      <c r="JI94" s="83"/>
      <c r="JJ94" s="83"/>
      <c r="JK94" s="83"/>
      <c r="JL94" s="83"/>
      <c r="JM94" s="83"/>
      <c r="JN94" s="83"/>
      <c r="JO94" s="83"/>
      <c r="JP94" s="83"/>
      <c r="JQ94" s="83"/>
      <c r="JR94" s="83"/>
      <c r="JS94" s="83"/>
      <c r="JT94" s="83"/>
      <c r="JU94" s="83"/>
      <c r="JV94" s="83"/>
      <c r="JW94" s="83"/>
      <c r="JX94" s="83"/>
      <c r="JY94" s="83"/>
      <c r="JZ94" s="83"/>
      <c r="KA94" s="83"/>
      <c r="KB94" s="83"/>
      <c r="KC94" s="83"/>
      <c r="KD94" s="83"/>
      <c r="KE94" s="83"/>
      <c r="KF94" s="83"/>
      <c r="KG94" s="83"/>
      <c r="KH94" s="83"/>
      <c r="KI94" s="83"/>
      <c r="KJ94" s="83"/>
      <c r="KK94" s="83"/>
      <c r="KL94" s="83"/>
      <c r="KM94" s="83"/>
      <c r="KN94" s="83"/>
      <c r="KO94" s="83"/>
      <c r="KP94" s="83"/>
      <c r="KQ94" s="83"/>
      <c r="KR94" s="83"/>
      <c r="KS94" s="83"/>
      <c r="KT94" s="83"/>
      <c r="KU94" s="83"/>
      <c r="KV94" s="83"/>
      <c r="KW94" s="83"/>
      <c r="KX94" s="83"/>
      <c r="KY94" s="83"/>
      <c r="KZ94" s="83"/>
      <c r="LA94" s="83"/>
      <c r="LB94" s="83"/>
      <c r="LC94" s="83"/>
      <c r="LD94" s="83"/>
      <c r="LE94" s="83"/>
      <c r="LF94" s="83"/>
      <c r="LG94" s="83"/>
      <c r="LH94" s="83"/>
      <c r="LI94" s="83"/>
      <c r="LJ94" s="83"/>
      <c r="LK94" s="83"/>
      <c r="LL94" s="83"/>
      <c r="LM94" s="83"/>
      <c r="LN94" s="83"/>
      <c r="LO94" s="83"/>
      <c r="LP94" s="83"/>
      <c r="LQ94" s="83"/>
      <c r="LR94" s="83"/>
      <c r="LS94" s="83"/>
      <c r="LT94" s="83"/>
      <c r="LU94" s="83"/>
      <c r="LV94" s="83"/>
      <c r="LW94" s="83"/>
      <c r="LX94" s="83"/>
      <c r="LY94" s="83"/>
      <c r="LZ94" s="83"/>
      <c r="MA94" s="83"/>
      <c r="MB94" s="83"/>
      <c r="MC94" s="83"/>
      <c r="MD94" s="83"/>
      <c r="ME94" s="83"/>
      <c r="MF94" s="83"/>
      <c r="MG94" s="83"/>
      <c r="MH94" s="83"/>
      <c r="MI94" s="83"/>
      <c r="MJ94" s="83"/>
      <c r="MK94" s="83"/>
      <c r="ML94" s="83"/>
      <c r="MM94" s="83"/>
      <c r="MN94" s="83"/>
      <c r="MO94" s="83"/>
      <c r="MP94" s="83"/>
      <c r="MQ94" s="83"/>
      <c r="MR94" s="83"/>
      <c r="MS94" s="83"/>
      <c r="MT94" s="83"/>
      <c r="MU94" s="83"/>
      <c r="MV94" s="83"/>
      <c r="MW94" s="83"/>
      <c r="MX94" s="83"/>
      <c r="MY94" s="83"/>
      <c r="MZ94" s="83"/>
      <c r="NA94" s="83"/>
      <c r="NB94" s="83"/>
      <c r="NC94" s="83"/>
      <c r="ND94" s="83"/>
      <c r="NE94" s="83"/>
      <c r="NF94" s="83"/>
      <c r="NG94" s="83"/>
      <c r="NH94" s="83"/>
      <c r="NI94" s="83"/>
      <c r="NJ94" s="83"/>
      <c r="NK94" s="83"/>
      <c r="NL94" s="83"/>
      <c r="NM94" s="83"/>
      <c r="NN94" s="83"/>
      <c r="NO94" s="83"/>
      <c r="NP94" s="83"/>
      <c r="NQ94" s="83"/>
      <c r="NR94" s="83"/>
      <c r="NS94" s="83"/>
      <c r="NT94" s="83"/>
      <c r="NU94" s="83"/>
      <c r="NV94" s="83"/>
      <c r="NW94" s="83"/>
      <c r="NX94" s="83"/>
      <c r="NY94" s="83"/>
      <c r="NZ94" s="83"/>
      <c r="OA94" s="83"/>
      <c r="OB94" s="83"/>
      <c r="OC94" s="83"/>
      <c r="OD94" s="83"/>
      <c r="OE94" s="83"/>
      <c r="OF94" s="83"/>
      <c r="OG94" s="83"/>
      <c r="OH94" s="83"/>
      <c r="OI94" s="83"/>
      <c r="OJ94" s="83"/>
      <c r="OK94" s="83"/>
      <c r="OL94" s="83"/>
      <c r="OM94" s="83"/>
      <c r="ON94" s="83"/>
      <c r="OO94" s="83"/>
      <c r="OP94" s="83"/>
      <c r="OQ94" s="83"/>
      <c r="OR94" s="83"/>
      <c r="OS94" s="83"/>
      <c r="OT94" s="83"/>
      <c r="OU94" s="83"/>
      <c r="OV94" s="83"/>
      <c r="OW94" s="83"/>
      <c r="OX94" s="83"/>
      <c r="OY94" s="83"/>
      <c r="OZ94" s="83"/>
      <c r="PA94" s="83"/>
      <c r="PB94" s="83"/>
      <c r="PC94" s="83"/>
      <c r="PD94" s="83"/>
      <c r="PE94" s="83"/>
      <c r="PF94" s="83"/>
      <c r="PG94" s="83"/>
      <c r="PH94" s="83"/>
      <c r="PI94" s="83"/>
      <c r="PJ94" s="83"/>
      <c r="PK94" s="83"/>
      <c r="PL94" s="83"/>
      <c r="PM94" s="83"/>
      <c r="PN94" s="83"/>
      <c r="PO94" s="83"/>
      <c r="PP94" s="83"/>
      <c r="PQ94" s="83"/>
      <c r="PR94" s="83"/>
      <c r="PS94" s="83"/>
      <c r="PT94" s="83"/>
      <c r="PU94" s="83"/>
      <c r="PV94" s="83"/>
      <c r="PW94" s="83"/>
      <c r="PX94" s="83"/>
      <c r="PY94" s="83"/>
      <c r="PZ94" s="83"/>
      <c r="QA94" s="83"/>
      <c r="QB94" s="83"/>
      <c r="QC94" s="83"/>
      <c r="QD94" s="83"/>
      <c r="QE94" s="83"/>
      <c r="QF94" s="83"/>
      <c r="QG94" s="83"/>
      <c r="QH94" s="83"/>
      <c r="QI94" s="83"/>
      <c r="QJ94" s="83"/>
      <c r="QK94" s="83"/>
      <c r="QL94" s="83"/>
      <c r="QM94" s="83"/>
      <c r="QN94" s="83"/>
      <c r="QO94" s="83"/>
      <c r="QP94" s="83"/>
      <c r="QQ94" s="83"/>
      <c r="QR94" s="83"/>
      <c r="QS94" s="83"/>
      <c r="QT94" s="83"/>
      <c r="QU94" s="83"/>
      <c r="QV94" s="83"/>
      <c r="QW94" s="83"/>
      <c r="QX94" s="83"/>
      <c r="QY94" s="83"/>
      <c r="QZ94" s="83"/>
      <c r="RA94" s="83"/>
      <c r="RB94" s="83"/>
      <c r="RC94" s="83"/>
      <c r="RD94" s="83"/>
      <c r="RE94" s="83"/>
      <c r="RF94" s="83"/>
      <c r="RG94" s="83"/>
      <c r="RH94" s="83"/>
      <c r="RI94" s="83"/>
      <c r="RJ94" s="83"/>
      <c r="RK94" s="83"/>
      <c r="RL94" s="83"/>
      <c r="RM94" s="83"/>
      <c r="RN94" s="83"/>
      <c r="RO94" s="83"/>
      <c r="RP94" s="83"/>
      <c r="RQ94" s="83"/>
      <c r="RR94" s="83"/>
      <c r="RS94" s="83"/>
      <c r="RT94" s="83"/>
      <c r="RU94" s="83"/>
      <c r="RV94" s="83"/>
      <c r="RW94" s="83"/>
      <c r="RX94" s="83"/>
      <c r="RY94" s="83"/>
      <c r="RZ94" s="83"/>
      <c r="SA94" s="83"/>
      <c r="SB94" s="83"/>
      <c r="SC94" s="83"/>
      <c r="SD94" s="83"/>
      <c r="SE94" s="83"/>
      <c r="SF94" s="83"/>
      <c r="SG94" s="83"/>
      <c r="SH94" s="83"/>
      <c r="SI94" s="83"/>
      <c r="SJ94" s="83"/>
      <c r="SK94" s="83"/>
      <c r="SL94" s="83"/>
      <c r="SM94" s="83"/>
      <c r="SN94" s="83"/>
      <c r="SO94" s="83"/>
      <c r="SP94" s="83"/>
      <c r="SQ94" s="83"/>
      <c r="SR94" s="83"/>
      <c r="SS94" s="83"/>
      <c r="ST94" s="83"/>
      <c r="SU94" s="83"/>
      <c r="SV94" s="83"/>
      <c r="SW94" s="83"/>
      <c r="SX94" s="83"/>
      <c r="SY94" s="83"/>
      <c r="SZ94" s="83"/>
      <c r="TA94" s="83"/>
      <c r="TB94" s="83"/>
      <c r="TC94" s="83"/>
      <c r="TD94" s="83"/>
      <c r="TE94" s="83"/>
      <c r="TF94" s="83"/>
      <c r="TG94" s="83"/>
      <c r="TH94" s="83"/>
      <c r="TI94" s="83"/>
      <c r="TJ94" s="83"/>
      <c r="TK94" s="83"/>
      <c r="TL94" s="83"/>
      <c r="TM94" s="83"/>
      <c r="TN94" s="83"/>
      <c r="TO94" s="83"/>
      <c r="TP94" s="83"/>
      <c r="TQ94" s="83"/>
      <c r="TR94" s="83"/>
      <c r="TS94" s="83"/>
      <c r="TT94" s="83"/>
      <c r="TU94" s="83"/>
      <c r="TV94" s="83"/>
      <c r="TW94" s="83"/>
      <c r="TX94" s="83"/>
      <c r="TY94" s="83"/>
    </row>
    <row r="95" spans="1:545" s="83" customFormat="1" x14ac:dyDescent="0.2">
      <c r="A95" s="38" t="s">
        <v>167</v>
      </c>
      <c r="B95" s="38" t="s">
        <v>175</v>
      </c>
      <c r="C95" s="97" t="s">
        <v>176</v>
      </c>
      <c r="D95" s="49">
        <v>2327050</v>
      </c>
      <c r="E95" s="50">
        <v>2327050</v>
      </c>
      <c r="F95" s="42">
        <v>2327050</v>
      </c>
      <c r="G95" s="51">
        <v>2327050</v>
      </c>
      <c r="H95" s="51">
        <v>2327050</v>
      </c>
      <c r="I95" s="50">
        <v>2327050</v>
      </c>
      <c r="J95" s="42">
        <v>2327050</v>
      </c>
      <c r="K95" s="51">
        <v>2327050</v>
      </c>
      <c r="L95" s="42">
        <v>2327050</v>
      </c>
      <c r="M95" s="51">
        <f t="shared" si="24"/>
        <v>20943450</v>
      </c>
      <c r="N95" s="44"/>
    </row>
    <row r="96" spans="1:545" s="83" customFormat="1" x14ac:dyDescent="0.2">
      <c r="A96" s="38" t="s">
        <v>170</v>
      </c>
      <c r="B96" s="38" t="s">
        <v>177</v>
      </c>
      <c r="C96" s="97" t="s">
        <v>178</v>
      </c>
      <c r="D96" s="49">
        <v>447106</v>
      </c>
      <c r="E96" s="50">
        <v>447106</v>
      </c>
      <c r="F96" s="42">
        <v>447106</v>
      </c>
      <c r="G96" s="51">
        <v>447106</v>
      </c>
      <c r="H96" s="51">
        <v>447106</v>
      </c>
      <c r="I96" s="50">
        <v>447106</v>
      </c>
      <c r="J96" s="42">
        <v>447106</v>
      </c>
      <c r="K96" s="51">
        <v>447106</v>
      </c>
      <c r="L96" s="42">
        <v>447106</v>
      </c>
      <c r="M96" s="51">
        <f t="shared" si="24"/>
        <v>4023954</v>
      </c>
      <c r="N96" s="44"/>
    </row>
    <row r="97" spans="1:545" s="35" customFormat="1" x14ac:dyDescent="0.2">
      <c r="A97" s="53"/>
      <c r="B97" s="53"/>
      <c r="C97" s="101" t="s">
        <v>179</v>
      </c>
      <c r="D97" s="66">
        <f t="shared" ref="D97:I97" si="28">SUM(D98:D99)</f>
        <v>32625833</v>
      </c>
      <c r="E97" s="67">
        <f t="shared" si="28"/>
        <v>22388595</v>
      </c>
      <c r="F97" s="68">
        <f t="shared" si="28"/>
        <v>21717655</v>
      </c>
      <c r="G97" s="69">
        <f t="shared" si="28"/>
        <v>21313158</v>
      </c>
      <c r="H97" s="69">
        <f t="shared" si="28"/>
        <v>22344660</v>
      </c>
      <c r="I97" s="67">
        <f t="shared" si="28"/>
        <v>21259115</v>
      </c>
      <c r="J97" s="68">
        <f>SUM(J98:J99)</f>
        <v>22137035</v>
      </c>
      <c r="K97" s="69">
        <f>SUM(K98:K99)</f>
        <v>21181447</v>
      </c>
      <c r="L97" s="68">
        <f>SUM(L98:L99)</f>
        <v>22369847</v>
      </c>
      <c r="M97" s="69">
        <f t="shared" si="24"/>
        <v>207337345</v>
      </c>
    </row>
    <row r="98" spans="1:545" s="83" customFormat="1" x14ac:dyDescent="0.2">
      <c r="A98" s="38" t="s">
        <v>180</v>
      </c>
      <c r="B98" s="38" t="s">
        <v>181</v>
      </c>
      <c r="C98" s="39" t="s">
        <v>182</v>
      </c>
      <c r="D98" s="49">
        <v>21233655</v>
      </c>
      <c r="E98" s="50">
        <v>15055551</v>
      </c>
      <c r="F98" s="42">
        <v>15055551</v>
      </c>
      <c r="G98" s="51">
        <v>15055551</v>
      </c>
      <c r="H98" s="51">
        <v>15055551</v>
      </c>
      <c r="I98" s="50">
        <v>15055551</v>
      </c>
      <c r="J98" s="42">
        <v>14338618</v>
      </c>
      <c r="K98" s="51">
        <v>14461656</v>
      </c>
      <c r="L98" s="42">
        <v>14338618</v>
      </c>
      <c r="M98" s="51">
        <f t="shared" si="24"/>
        <v>139650302</v>
      </c>
      <c r="N98" s="44"/>
    </row>
    <row r="99" spans="1:545" s="83" customFormat="1" x14ac:dyDescent="0.2">
      <c r="A99" s="38" t="s">
        <v>183</v>
      </c>
      <c r="B99" s="38" t="s">
        <v>184</v>
      </c>
      <c r="C99" s="39" t="s">
        <v>185</v>
      </c>
      <c r="D99" s="49">
        <v>11392178</v>
      </c>
      <c r="E99" s="50">
        <v>7333044</v>
      </c>
      <c r="F99" s="42">
        <v>6662104</v>
      </c>
      <c r="G99" s="51">
        <v>6257607</v>
      </c>
      <c r="H99" s="51">
        <v>7289109</v>
      </c>
      <c r="I99" s="50">
        <v>6203564</v>
      </c>
      <c r="J99" s="42">
        <v>7798417</v>
      </c>
      <c r="K99" s="51">
        <v>6719791</v>
      </c>
      <c r="L99" s="42">
        <v>8031229</v>
      </c>
      <c r="M99" s="51">
        <f t="shared" si="24"/>
        <v>67687043</v>
      </c>
      <c r="N99" s="44"/>
    </row>
    <row r="100" spans="1:545" s="44" customFormat="1" x14ac:dyDescent="0.2">
      <c r="A100" s="38" t="s">
        <v>186</v>
      </c>
      <c r="B100" s="38" t="s">
        <v>187</v>
      </c>
      <c r="C100" s="97" t="s">
        <v>188</v>
      </c>
      <c r="D100" s="66">
        <v>23791619</v>
      </c>
      <c r="E100" s="67">
        <v>23791619</v>
      </c>
      <c r="F100" s="68">
        <v>23791619</v>
      </c>
      <c r="G100" s="69">
        <v>23791619</v>
      </c>
      <c r="H100" s="69">
        <v>23791619</v>
      </c>
      <c r="I100" s="67">
        <v>23791619</v>
      </c>
      <c r="J100" s="68">
        <v>23791619</v>
      </c>
      <c r="K100" s="69">
        <v>23791619</v>
      </c>
      <c r="L100" s="68">
        <v>23791619</v>
      </c>
      <c r="M100" s="69">
        <f t="shared" si="24"/>
        <v>214124571</v>
      </c>
    </row>
    <row r="101" spans="1:545" s="44" customFormat="1" x14ac:dyDescent="0.2">
      <c r="A101" s="38" t="s">
        <v>189</v>
      </c>
      <c r="B101" s="38" t="s">
        <v>190</v>
      </c>
      <c r="C101" s="97" t="s">
        <v>191</v>
      </c>
      <c r="D101" s="66">
        <v>103570999</v>
      </c>
      <c r="E101" s="67">
        <v>104865138</v>
      </c>
      <c r="F101" s="68">
        <v>104218066</v>
      </c>
      <c r="G101" s="69">
        <v>104218066</v>
      </c>
      <c r="H101" s="69">
        <v>104218066</v>
      </c>
      <c r="I101" s="67">
        <v>104218066</v>
      </c>
      <c r="J101" s="68">
        <v>104218066</v>
      </c>
      <c r="K101" s="69">
        <v>104218066</v>
      </c>
      <c r="L101" s="68">
        <v>104218066</v>
      </c>
      <c r="M101" s="69">
        <f t="shared" si="24"/>
        <v>937962599</v>
      </c>
    </row>
    <row r="102" spans="1:545" s="36" customFormat="1" x14ac:dyDescent="0.2">
      <c r="A102" s="27"/>
      <c r="B102" s="27"/>
      <c r="C102" s="16" t="s">
        <v>192</v>
      </c>
      <c r="D102" s="29">
        <f>SUM(D103+D120+D145+D166+D169+D172+D174+D177+D180)</f>
        <v>17540200</v>
      </c>
      <c r="E102" s="30">
        <f t="shared" ref="E102:J102" si="29">SUM(E103+E120+E145+E166+E169+E172+E174+E177+E180)</f>
        <v>305147344</v>
      </c>
      <c r="F102" s="31">
        <f t="shared" si="29"/>
        <v>656421125</v>
      </c>
      <c r="G102" s="32">
        <f t="shared" si="29"/>
        <v>474575337</v>
      </c>
      <c r="H102" s="32">
        <f t="shared" si="29"/>
        <v>221781550</v>
      </c>
      <c r="I102" s="30">
        <f t="shared" si="29"/>
        <v>694457344</v>
      </c>
      <c r="J102" s="31">
        <f t="shared" si="29"/>
        <v>430405346</v>
      </c>
      <c r="K102" s="32">
        <f>SUM(K103+K120+K145+K166+K169+K172+K174+K177+K180)</f>
        <v>308472005</v>
      </c>
      <c r="L102" s="31">
        <f>SUM(L103+L120+L145+L166+L169+L172+L174+L177+L180)</f>
        <v>311725725</v>
      </c>
      <c r="M102" s="32">
        <f t="shared" si="24"/>
        <v>3420525976</v>
      </c>
      <c r="N102" s="44"/>
    </row>
    <row r="103" spans="1:545" s="44" customFormat="1" x14ac:dyDescent="0.2">
      <c r="A103" s="38"/>
      <c r="B103" s="38"/>
      <c r="C103" s="102" t="s">
        <v>193</v>
      </c>
      <c r="D103" s="66">
        <f>SUM(D104:D119)</f>
        <v>1902975</v>
      </c>
      <c r="E103" s="67">
        <f t="shared" ref="E103:J103" si="30">SUM(E104:E119)</f>
        <v>0</v>
      </c>
      <c r="F103" s="68">
        <f t="shared" si="30"/>
        <v>0</v>
      </c>
      <c r="G103" s="69">
        <f t="shared" si="30"/>
        <v>0</v>
      </c>
      <c r="H103" s="69">
        <f t="shared" si="30"/>
        <v>0</v>
      </c>
      <c r="I103" s="67">
        <f t="shared" si="30"/>
        <v>0</v>
      </c>
      <c r="J103" s="68">
        <f t="shared" si="30"/>
        <v>19248168</v>
      </c>
      <c r="K103" s="69">
        <f>SUM(K104:K119)</f>
        <v>15767240</v>
      </c>
      <c r="L103" s="68">
        <f>SUM(L104:L119)</f>
        <v>4296342</v>
      </c>
      <c r="M103" s="69">
        <f t="shared" si="24"/>
        <v>41214725</v>
      </c>
    </row>
    <row r="104" spans="1:545" s="44" customFormat="1" x14ac:dyDescent="0.2">
      <c r="A104" s="38" t="s">
        <v>194</v>
      </c>
      <c r="B104" s="38" t="s">
        <v>195</v>
      </c>
      <c r="C104" s="101" t="s">
        <v>196</v>
      </c>
      <c r="D104" s="66">
        <v>547928</v>
      </c>
      <c r="E104" s="67">
        <v>0</v>
      </c>
      <c r="F104" s="68">
        <v>0</v>
      </c>
      <c r="G104" s="69">
        <v>0</v>
      </c>
      <c r="H104" s="69">
        <v>0</v>
      </c>
      <c r="I104" s="67">
        <v>0</v>
      </c>
      <c r="J104" s="68">
        <v>0</v>
      </c>
      <c r="K104" s="69">
        <v>10784916</v>
      </c>
      <c r="L104" s="68">
        <v>0</v>
      </c>
      <c r="M104" s="69">
        <f t="shared" si="24"/>
        <v>11332844</v>
      </c>
    </row>
    <row r="105" spans="1:545" s="44" customFormat="1" x14ac:dyDescent="0.2">
      <c r="A105" s="38" t="s">
        <v>197</v>
      </c>
      <c r="B105" s="38" t="s">
        <v>198</v>
      </c>
      <c r="C105" s="101" t="s">
        <v>199</v>
      </c>
      <c r="D105" s="66">
        <v>106441</v>
      </c>
      <c r="E105" s="67">
        <v>0</v>
      </c>
      <c r="F105" s="68">
        <v>0</v>
      </c>
      <c r="G105" s="69">
        <v>0</v>
      </c>
      <c r="H105" s="69">
        <v>0</v>
      </c>
      <c r="I105" s="67">
        <v>0</v>
      </c>
      <c r="J105" s="68">
        <v>0</v>
      </c>
      <c r="K105" s="69">
        <v>177113</v>
      </c>
      <c r="L105" s="68">
        <v>0</v>
      </c>
      <c r="M105" s="69">
        <f t="shared" si="24"/>
        <v>283554</v>
      </c>
    </row>
    <row r="106" spans="1:545" s="44" customFormat="1" x14ac:dyDescent="0.2">
      <c r="A106" s="38" t="s">
        <v>200</v>
      </c>
      <c r="B106" s="38" t="s">
        <v>201</v>
      </c>
      <c r="C106" s="101" t="s">
        <v>202</v>
      </c>
      <c r="D106" s="66">
        <v>216320</v>
      </c>
      <c r="E106" s="67">
        <v>0</v>
      </c>
      <c r="F106" s="68">
        <v>0</v>
      </c>
      <c r="G106" s="69">
        <v>0</v>
      </c>
      <c r="H106" s="69">
        <v>0</v>
      </c>
      <c r="I106" s="67">
        <v>0</v>
      </c>
      <c r="J106" s="68">
        <v>0</v>
      </c>
      <c r="K106" s="69">
        <v>331395</v>
      </c>
      <c r="L106" s="68">
        <v>0</v>
      </c>
      <c r="M106" s="69">
        <f t="shared" si="24"/>
        <v>547715</v>
      </c>
    </row>
    <row r="107" spans="1:545" s="44" customFormat="1" x14ac:dyDescent="0.2">
      <c r="A107" s="38" t="s">
        <v>203</v>
      </c>
      <c r="B107" s="38" t="s">
        <v>204</v>
      </c>
      <c r="C107" s="101" t="s">
        <v>205</v>
      </c>
      <c r="D107" s="66">
        <v>296920</v>
      </c>
      <c r="E107" s="67">
        <v>0</v>
      </c>
      <c r="F107" s="68">
        <v>0</v>
      </c>
      <c r="G107" s="69">
        <v>0</v>
      </c>
      <c r="H107" s="69">
        <v>0</v>
      </c>
      <c r="I107" s="67">
        <v>0</v>
      </c>
      <c r="J107" s="68">
        <v>0</v>
      </c>
      <c r="K107" s="69">
        <v>822891</v>
      </c>
      <c r="L107" s="68">
        <v>0</v>
      </c>
      <c r="M107" s="69">
        <f t="shared" si="24"/>
        <v>1119811</v>
      </c>
    </row>
    <row r="108" spans="1:545" s="44" customFormat="1" x14ac:dyDescent="0.2">
      <c r="A108" s="38" t="s">
        <v>206</v>
      </c>
      <c r="B108" s="38" t="s">
        <v>207</v>
      </c>
      <c r="C108" s="101" t="s">
        <v>208</v>
      </c>
      <c r="D108" s="66">
        <v>121505</v>
      </c>
      <c r="E108" s="67">
        <v>0</v>
      </c>
      <c r="F108" s="68">
        <v>0</v>
      </c>
      <c r="G108" s="69">
        <v>0</v>
      </c>
      <c r="H108" s="69">
        <v>0</v>
      </c>
      <c r="I108" s="67">
        <v>0</v>
      </c>
      <c r="J108" s="68">
        <v>0</v>
      </c>
      <c r="K108" s="69">
        <v>217681</v>
      </c>
      <c r="L108" s="68">
        <v>0</v>
      </c>
      <c r="M108" s="69">
        <f t="shared" si="24"/>
        <v>339186</v>
      </c>
    </row>
    <row r="109" spans="1:545" s="44" customFormat="1" x14ac:dyDescent="0.2">
      <c r="A109" s="38" t="s">
        <v>209</v>
      </c>
      <c r="B109" s="38" t="s">
        <v>210</v>
      </c>
      <c r="C109" s="101" t="s">
        <v>211</v>
      </c>
      <c r="D109" s="66">
        <v>190336</v>
      </c>
      <c r="E109" s="67">
        <v>0</v>
      </c>
      <c r="F109" s="68">
        <v>0</v>
      </c>
      <c r="G109" s="69">
        <v>0</v>
      </c>
      <c r="H109" s="69">
        <v>0</v>
      </c>
      <c r="I109" s="67">
        <v>0</v>
      </c>
      <c r="J109" s="68">
        <v>0</v>
      </c>
      <c r="K109" s="69">
        <v>2799986</v>
      </c>
      <c r="L109" s="68">
        <v>0</v>
      </c>
      <c r="M109" s="69">
        <f t="shared" si="24"/>
        <v>2990322</v>
      </c>
    </row>
    <row r="110" spans="1:545" s="44" customFormat="1" x14ac:dyDescent="0.2">
      <c r="A110" s="38" t="s">
        <v>212</v>
      </c>
      <c r="B110" s="38" t="s">
        <v>213</v>
      </c>
      <c r="C110" s="101" t="s">
        <v>214</v>
      </c>
      <c r="D110" s="66">
        <v>0</v>
      </c>
      <c r="E110" s="67">
        <v>0</v>
      </c>
      <c r="F110" s="68">
        <v>0</v>
      </c>
      <c r="G110" s="69">
        <v>0</v>
      </c>
      <c r="H110" s="69">
        <v>0</v>
      </c>
      <c r="I110" s="67">
        <v>0</v>
      </c>
      <c r="J110" s="68">
        <v>0</v>
      </c>
      <c r="K110" s="69">
        <v>0</v>
      </c>
      <c r="L110" s="68">
        <v>0</v>
      </c>
      <c r="M110" s="69">
        <f t="shared" si="24"/>
        <v>0</v>
      </c>
    </row>
    <row r="111" spans="1:545" s="44" customFormat="1" x14ac:dyDescent="0.2">
      <c r="A111" s="38" t="s">
        <v>215</v>
      </c>
      <c r="B111" s="38" t="s">
        <v>216</v>
      </c>
      <c r="C111" s="101" t="s">
        <v>217</v>
      </c>
      <c r="D111" s="66">
        <v>423525</v>
      </c>
      <c r="E111" s="67">
        <v>0</v>
      </c>
      <c r="F111" s="68">
        <v>0</v>
      </c>
      <c r="G111" s="69">
        <v>0</v>
      </c>
      <c r="H111" s="69">
        <v>0</v>
      </c>
      <c r="I111" s="67">
        <v>0</v>
      </c>
      <c r="J111" s="68">
        <v>0</v>
      </c>
      <c r="K111" s="69">
        <v>633258</v>
      </c>
      <c r="L111" s="68">
        <v>0</v>
      </c>
      <c r="M111" s="69">
        <f t="shared" si="24"/>
        <v>1056783</v>
      </c>
    </row>
    <row r="112" spans="1:545" s="103" customFormat="1" x14ac:dyDescent="0.2">
      <c r="A112" s="38" t="s">
        <v>218</v>
      </c>
      <c r="B112" s="38" t="s">
        <v>195</v>
      </c>
      <c r="C112" s="101" t="s">
        <v>196</v>
      </c>
      <c r="D112" s="49">
        <v>0</v>
      </c>
      <c r="E112" s="67">
        <v>0</v>
      </c>
      <c r="F112" s="68">
        <v>0</v>
      </c>
      <c r="G112" s="69">
        <v>0</v>
      </c>
      <c r="H112" s="69">
        <v>0</v>
      </c>
      <c r="I112" s="67">
        <v>0</v>
      </c>
      <c r="J112" s="68">
        <v>0</v>
      </c>
      <c r="K112" s="69">
        <v>0</v>
      </c>
      <c r="L112" s="68">
        <v>1500903</v>
      </c>
      <c r="M112" s="69">
        <f t="shared" si="24"/>
        <v>1500903</v>
      </c>
      <c r="N112" s="44"/>
      <c r="O112" s="44"/>
      <c r="P112" s="10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  <c r="HP112" s="44"/>
      <c r="HQ112" s="44"/>
      <c r="HR112" s="44"/>
      <c r="HS112" s="44"/>
      <c r="HT112" s="44"/>
      <c r="HU112" s="44"/>
      <c r="HV112" s="44"/>
      <c r="HW112" s="44"/>
      <c r="HX112" s="44"/>
      <c r="HY112" s="44"/>
      <c r="HZ112" s="44"/>
      <c r="IA112" s="44"/>
      <c r="IB112" s="44"/>
      <c r="IC112" s="44"/>
      <c r="ID112" s="44"/>
      <c r="IE112" s="44"/>
      <c r="IF112" s="44"/>
      <c r="IG112" s="44"/>
      <c r="IH112" s="44"/>
      <c r="II112" s="44"/>
      <c r="IJ112" s="44"/>
      <c r="IK112" s="44"/>
      <c r="IL112" s="44"/>
      <c r="IM112" s="44"/>
      <c r="IN112" s="44"/>
      <c r="IO112" s="44"/>
      <c r="IP112" s="44"/>
      <c r="IQ112" s="44"/>
      <c r="IR112" s="44"/>
      <c r="IS112" s="44"/>
      <c r="IT112" s="44"/>
      <c r="IU112" s="44"/>
      <c r="IV112" s="44"/>
      <c r="IW112" s="44"/>
      <c r="IX112" s="44"/>
      <c r="IY112" s="44"/>
      <c r="IZ112" s="44"/>
      <c r="JA112" s="44"/>
      <c r="JB112" s="44"/>
      <c r="JC112" s="44"/>
      <c r="JD112" s="44"/>
      <c r="JE112" s="44"/>
      <c r="JF112" s="44"/>
      <c r="JG112" s="44"/>
      <c r="JH112" s="44"/>
      <c r="JI112" s="44"/>
      <c r="JJ112" s="44"/>
      <c r="JK112" s="44"/>
      <c r="JL112" s="44"/>
      <c r="JM112" s="44"/>
      <c r="JN112" s="44"/>
      <c r="JO112" s="44"/>
      <c r="JP112" s="44"/>
      <c r="JQ112" s="44"/>
      <c r="JR112" s="44"/>
      <c r="JS112" s="44"/>
      <c r="JT112" s="44"/>
      <c r="JU112" s="44"/>
      <c r="JV112" s="44"/>
      <c r="JW112" s="44"/>
      <c r="JX112" s="44"/>
      <c r="JY112" s="44"/>
      <c r="JZ112" s="44"/>
      <c r="KA112" s="44"/>
      <c r="KB112" s="44"/>
      <c r="KC112" s="44"/>
      <c r="KD112" s="44"/>
      <c r="KE112" s="44"/>
      <c r="KF112" s="44"/>
      <c r="KG112" s="44"/>
      <c r="KH112" s="44"/>
      <c r="KI112" s="44"/>
      <c r="KJ112" s="44"/>
      <c r="KK112" s="44"/>
      <c r="KL112" s="44"/>
      <c r="KM112" s="44"/>
      <c r="KN112" s="44"/>
      <c r="KO112" s="44"/>
      <c r="KP112" s="44"/>
      <c r="KQ112" s="44"/>
      <c r="KR112" s="44"/>
      <c r="KS112" s="44"/>
      <c r="KT112" s="44"/>
      <c r="KU112" s="44"/>
      <c r="KV112" s="44"/>
      <c r="KW112" s="44"/>
      <c r="KX112" s="44"/>
      <c r="KY112" s="44"/>
      <c r="KZ112" s="44"/>
      <c r="LA112" s="44"/>
      <c r="LB112" s="44"/>
      <c r="LC112" s="44"/>
      <c r="LD112" s="44"/>
      <c r="LE112" s="44"/>
      <c r="LF112" s="44"/>
      <c r="LG112" s="44"/>
      <c r="LH112" s="44"/>
      <c r="LI112" s="44"/>
      <c r="LJ112" s="44"/>
      <c r="LK112" s="44"/>
      <c r="LL112" s="44"/>
      <c r="LM112" s="44"/>
      <c r="LN112" s="44"/>
      <c r="LO112" s="44"/>
      <c r="LP112" s="44"/>
      <c r="LQ112" s="44"/>
      <c r="LR112" s="44"/>
      <c r="LS112" s="44"/>
      <c r="LT112" s="44"/>
      <c r="LU112" s="44"/>
      <c r="LV112" s="44"/>
      <c r="LW112" s="44"/>
      <c r="LX112" s="44"/>
      <c r="LY112" s="44"/>
      <c r="LZ112" s="44"/>
      <c r="MA112" s="44"/>
      <c r="MB112" s="44"/>
      <c r="MC112" s="44"/>
      <c r="MD112" s="44"/>
      <c r="ME112" s="44"/>
      <c r="MF112" s="44"/>
      <c r="MG112" s="44"/>
      <c r="MH112" s="44"/>
      <c r="MI112" s="44"/>
      <c r="MJ112" s="44"/>
      <c r="MK112" s="44"/>
      <c r="ML112" s="44"/>
      <c r="MM112" s="44"/>
      <c r="MN112" s="44"/>
      <c r="MO112" s="44"/>
      <c r="MP112" s="44"/>
      <c r="MQ112" s="44"/>
      <c r="MR112" s="44"/>
      <c r="MS112" s="44"/>
      <c r="MT112" s="44"/>
      <c r="MU112" s="44"/>
      <c r="MV112" s="44"/>
      <c r="MW112" s="44"/>
      <c r="MX112" s="44"/>
      <c r="MY112" s="44"/>
      <c r="MZ112" s="44"/>
      <c r="NA112" s="44"/>
      <c r="NB112" s="44"/>
      <c r="NC112" s="44"/>
      <c r="ND112" s="44"/>
      <c r="NE112" s="44"/>
      <c r="NF112" s="44"/>
      <c r="NG112" s="44"/>
      <c r="NH112" s="44"/>
      <c r="NI112" s="44"/>
      <c r="NJ112" s="44"/>
      <c r="NK112" s="44"/>
      <c r="NL112" s="44"/>
      <c r="NM112" s="44"/>
      <c r="NN112" s="44"/>
      <c r="NO112" s="44"/>
      <c r="NP112" s="44"/>
      <c r="NQ112" s="44"/>
      <c r="NR112" s="44"/>
      <c r="NS112" s="44"/>
      <c r="NT112" s="44"/>
      <c r="NU112" s="44"/>
      <c r="NV112" s="44"/>
      <c r="NW112" s="44"/>
      <c r="NX112" s="44"/>
      <c r="NY112" s="44"/>
      <c r="NZ112" s="44"/>
      <c r="OA112" s="44"/>
      <c r="OB112" s="44"/>
      <c r="OC112" s="44"/>
      <c r="OD112" s="44"/>
      <c r="OE112" s="44"/>
      <c r="OF112" s="44"/>
      <c r="OG112" s="44"/>
      <c r="OH112" s="44"/>
      <c r="OI112" s="44"/>
      <c r="OJ112" s="44"/>
      <c r="OK112" s="44"/>
      <c r="OL112" s="44"/>
      <c r="OM112" s="44"/>
      <c r="ON112" s="44"/>
      <c r="OO112" s="44"/>
      <c r="OP112" s="44"/>
      <c r="OQ112" s="44"/>
      <c r="OR112" s="44"/>
      <c r="OS112" s="44"/>
      <c r="OT112" s="44"/>
      <c r="OU112" s="44"/>
      <c r="OV112" s="44"/>
      <c r="OW112" s="44"/>
      <c r="OX112" s="44"/>
      <c r="OY112" s="44"/>
      <c r="OZ112" s="44"/>
      <c r="PA112" s="44"/>
      <c r="PB112" s="44"/>
      <c r="PC112" s="44"/>
      <c r="PD112" s="44"/>
      <c r="PE112" s="44"/>
      <c r="PF112" s="44"/>
      <c r="PG112" s="44"/>
      <c r="PH112" s="44"/>
      <c r="PI112" s="44"/>
      <c r="PJ112" s="44"/>
      <c r="PK112" s="44"/>
      <c r="PL112" s="44"/>
      <c r="PM112" s="44"/>
      <c r="PN112" s="44"/>
      <c r="PO112" s="44"/>
      <c r="PP112" s="44"/>
      <c r="PQ112" s="44"/>
      <c r="PR112" s="44"/>
      <c r="PS112" s="44"/>
      <c r="PT112" s="44"/>
      <c r="PU112" s="44"/>
      <c r="PV112" s="44"/>
      <c r="PW112" s="44"/>
      <c r="PX112" s="44"/>
      <c r="PY112" s="44"/>
      <c r="PZ112" s="44"/>
      <c r="QA112" s="44"/>
      <c r="QB112" s="44"/>
      <c r="QC112" s="44"/>
      <c r="QD112" s="44"/>
      <c r="QE112" s="44"/>
      <c r="QF112" s="44"/>
      <c r="QG112" s="44"/>
      <c r="QH112" s="44"/>
      <c r="QI112" s="44"/>
      <c r="QJ112" s="44"/>
      <c r="QK112" s="44"/>
      <c r="QL112" s="44"/>
      <c r="QM112" s="44"/>
      <c r="QN112" s="44"/>
      <c r="QO112" s="44"/>
      <c r="QP112" s="44"/>
      <c r="QQ112" s="44"/>
      <c r="QR112" s="44"/>
      <c r="QS112" s="44"/>
      <c r="QT112" s="44"/>
      <c r="QU112" s="44"/>
      <c r="QV112" s="44"/>
      <c r="QW112" s="44"/>
      <c r="QX112" s="44"/>
      <c r="QY112" s="44"/>
      <c r="QZ112" s="44"/>
      <c r="RA112" s="44"/>
      <c r="RB112" s="44"/>
      <c r="RC112" s="44"/>
      <c r="RD112" s="44"/>
      <c r="RE112" s="44"/>
      <c r="RF112" s="44"/>
      <c r="RG112" s="44"/>
      <c r="RH112" s="44"/>
      <c r="RI112" s="44"/>
      <c r="RJ112" s="44"/>
      <c r="RK112" s="44"/>
      <c r="RL112" s="44"/>
      <c r="RM112" s="44"/>
      <c r="RN112" s="44"/>
      <c r="RO112" s="44"/>
      <c r="RP112" s="44"/>
      <c r="RQ112" s="44"/>
      <c r="RR112" s="44"/>
      <c r="RS112" s="44"/>
      <c r="RT112" s="44"/>
      <c r="RU112" s="44"/>
      <c r="RV112" s="44"/>
      <c r="RW112" s="44"/>
      <c r="RX112" s="44"/>
      <c r="RY112" s="44"/>
      <c r="RZ112" s="44"/>
      <c r="SA112" s="44"/>
      <c r="SB112" s="44"/>
      <c r="SC112" s="44"/>
      <c r="SD112" s="44"/>
      <c r="SE112" s="44"/>
      <c r="SF112" s="44"/>
      <c r="SG112" s="44"/>
      <c r="SH112" s="44"/>
      <c r="SI112" s="44"/>
      <c r="SJ112" s="44"/>
      <c r="SK112" s="44"/>
      <c r="SL112" s="44"/>
      <c r="SM112" s="44"/>
      <c r="SN112" s="44"/>
      <c r="SO112" s="44"/>
      <c r="SP112" s="44"/>
      <c r="SQ112" s="44"/>
      <c r="SR112" s="44"/>
      <c r="SS112" s="44"/>
      <c r="ST112" s="44"/>
      <c r="SU112" s="44"/>
      <c r="SV112" s="44"/>
      <c r="SW112" s="44"/>
      <c r="SX112" s="44"/>
      <c r="SY112" s="44"/>
      <c r="SZ112" s="44"/>
      <c r="TA112" s="44"/>
      <c r="TB112" s="44"/>
      <c r="TC112" s="44"/>
      <c r="TD112" s="44"/>
      <c r="TE112" s="44"/>
      <c r="TF112" s="44"/>
      <c r="TG112" s="44"/>
      <c r="TH112" s="44"/>
      <c r="TI112" s="44"/>
      <c r="TJ112" s="44"/>
      <c r="TK112" s="44"/>
      <c r="TL112" s="44"/>
      <c r="TM112" s="44"/>
      <c r="TN112" s="44"/>
      <c r="TO112" s="44"/>
      <c r="TP112" s="44"/>
      <c r="TQ112" s="44"/>
      <c r="TR112" s="44"/>
      <c r="TS112" s="44"/>
      <c r="TT112" s="44"/>
      <c r="TU112" s="44"/>
      <c r="TV112" s="44"/>
      <c r="TW112" s="44"/>
      <c r="TX112" s="44"/>
      <c r="TY112" s="44"/>
    </row>
    <row r="113" spans="1:545" s="103" customFormat="1" x14ac:dyDescent="0.2">
      <c r="A113" s="38" t="s">
        <v>219</v>
      </c>
      <c r="B113" s="38" t="s">
        <v>198</v>
      </c>
      <c r="C113" s="101" t="s">
        <v>199</v>
      </c>
      <c r="D113" s="49">
        <v>0</v>
      </c>
      <c r="E113" s="67">
        <v>0</v>
      </c>
      <c r="F113" s="68">
        <v>0</v>
      </c>
      <c r="G113" s="69">
        <v>0</v>
      </c>
      <c r="H113" s="69">
        <v>0</v>
      </c>
      <c r="I113" s="67">
        <v>0</v>
      </c>
      <c r="J113" s="68">
        <v>1200758</v>
      </c>
      <c r="K113" s="69">
        <v>0</v>
      </c>
      <c r="L113" s="68">
        <v>215049</v>
      </c>
      <c r="M113" s="69">
        <f t="shared" si="24"/>
        <v>1415807</v>
      </c>
      <c r="N113" s="10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  <c r="HP113" s="44"/>
      <c r="HQ113" s="44"/>
      <c r="HR113" s="44"/>
      <c r="HS113" s="44"/>
      <c r="HT113" s="44"/>
      <c r="HU113" s="44"/>
      <c r="HV113" s="44"/>
      <c r="HW113" s="44"/>
      <c r="HX113" s="44"/>
      <c r="HY113" s="44"/>
      <c r="HZ113" s="44"/>
      <c r="IA113" s="44"/>
      <c r="IB113" s="44"/>
      <c r="IC113" s="44"/>
      <c r="ID113" s="44"/>
      <c r="IE113" s="44"/>
      <c r="IF113" s="44"/>
      <c r="IG113" s="44"/>
      <c r="IH113" s="44"/>
      <c r="II113" s="44"/>
      <c r="IJ113" s="44"/>
      <c r="IK113" s="44"/>
      <c r="IL113" s="44"/>
      <c r="IM113" s="44"/>
      <c r="IN113" s="44"/>
      <c r="IO113" s="44"/>
      <c r="IP113" s="44"/>
      <c r="IQ113" s="44"/>
      <c r="IR113" s="44"/>
      <c r="IS113" s="44"/>
      <c r="IT113" s="44"/>
      <c r="IU113" s="44"/>
      <c r="IV113" s="44"/>
      <c r="IW113" s="44"/>
      <c r="IX113" s="44"/>
      <c r="IY113" s="44"/>
      <c r="IZ113" s="44"/>
      <c r="JA113" s="44"/>
      <c r="JB113" s="44"/>
      <c r="JC113" s="44"/>
      <c r="JD113" s="44"/>
      <c r="JE113" s="44"/>
      <c r="JF113" s="44"/>
      <c r="JG113" s="44"/>
      <c r="JH113" s="44"/>
      <c r="JI113" s="44"/>
      <c r="JJ113" s="44"/>
      <c r="JK113" s="44"/>
      <c r="JL113" s="44"/>
      <c r="JM113" s="44"/>
      <c r="JN113" s="44"/>
      <c r="JO113" s="44"/>
      <c r="JP113" s="44"/>
      <c r="JQ113" s="44"/>
      <c r="JR113" s="44"/>
      <c r="JS113" s="44"/>
      <c r="JT113" s="44"/>
      <c r="JU113" s="44"/>
      <c r="JV113" s="44"/>
      <c r="JW113" s="44"/>
      <c r="JX113" s="44"/>
      <c r="JY113" s="44"/>
      <c r="JZ113" s="44"/>
      <c r="KA113" s="44"/>
      <c r="KB113" s="44"/>
      <c r="KC113" s="44"/>
      <c r="KD113" s="44"/>
      <c r="KE113" s="44"/>
      <c r="KF113" s="44"/>
      <c r="KG113" s="44"/>
      <c r="KH113" s="44"/>
      <c r="KI113" s="44"/>
      <c r="KJ113" s="44"/>
      <c r="KK113" s="44"/>
      <c r="KL113" s="44"/>
      <c r="KM113" s="44"/>
      <c r="KN113" s="44"/>
      <c r="KO113" s="44"/>
      <c r="KP113" s="44"/>
      <c r="KQ113" s="44"/>
      <c r="KR113" s="44"/>
      <c r="KS113" s="44"/>
      <c r="KT113" s="44"/>
      <c r="KU113" s="44"/>
      <c r="KV113" s="44"/>
      <c r="KW113" s="44"/>
      <c r="KX113" s="44"/>
      <c r="KY113" s="44"/>
      <c r="KZ113" s="44"/>
      <c r="LA113" s="44"/>
      <c r="LB113" s="44"/>
      <c r="LC113" s="44"/>
      <c r="LD113" s="44"/>
      <c r="LE113" s="44"/>
      <c r="LF113" s="44"/>
      <c r="LG113" s="44"/>
      <c r="LH113" s="44"/>
      <c r="LI113" s="44"/>
      <c r="LJ113" s="44"/>
      <c r="LK113" s="44"/>
      <c r="LL113" s="44"/>
      <c r="LM113" s="44"/>
      <c r="LN113" s="44"/>
      <c r="LO113" s="44"/>
      <c r="LP113" s="44"/>
      <c r="LQ113" s="44"/>
      <c r="LR113" s="44"/>
      <c r="LS113" s="44"/>
      <c r="LT113" s="44"/>
      <c r="LU113" s="44"/>
      <c r="LV113" s="44"/>
      <c r="LW113" s="44"/>
      <c r="LX113" s="44"/>
      <c r="LY113" s="44"/>
      <c r="LZ113" s="44"/>
      <c r="MA113" s="44"/>
      <c r="MB113" s="44"/>
      <c r="MC113" s="44"/>
      <c r="MD113" s="44"/>
      <c r="ME113" s="44"/>
      <c r="MF113" s="44"/>
      <c r="MG113" s="44"/>
      <c r="MH113" s="44"/>
      <c r="MI113" s="44"/>
      <c r="MJ113" s="44"/>
      <c r="MK113" s="44"/>
      <c r="ML113" s="44"/>
      <c r="MM113" s="44"/>
      <c r="MN113" s="44"/>
      <c r="MO113" s="44"/>
      <c r="MP113" s="44"/>
      <c r="MQ113" s="44"/>
      <c r="MR113" s="44"/>
      <c r="MS113" s="44"/>
      <c r="MT113" s="44"/>
      <c r="MU113" s="44"/>
      <c r="MV113" s="44"/>
      <c r="MW113" s="44"/>
      <c r="MX113" s="44"/>
      <c r="MY113" s="44"/>
      <c r="MZ113" s="44"/>
      <c r="NA113" s="44"/>
      <c r="NB113" s="44"/>
      <c r="NC113" s="44"/>
      <c r="ND113" s="44"/>
      <c r="NE113" s="44"/>
      <c r="NF113" s="44"/>
      <c r="NG113" s="44"/>
      <c r="NH113" s="44"/>
      <c r="NI113" s="44"/>
      <c r="NJ113" s="44"/>
      <c r="NK113" s="44"/>
      <c r="NL113" s="44"/>
      <c r="NM113" s="44"/>
      <c r="NN113" s="44"/>
      <c r="NO113" s="44"/>
      <c r="NP113" s="44"/>
      <c r="NQ113" s="44"/>
      <c r="NR113" s="44"/>
      <c r="NS113" s="44"/>
      <c r="NT113" s="44"/>
      <c r="NU113" s="44"/>
      <c r="NV113" s="44"/>
      <c r="NW113" s="44"/>
      <c r="NX113" s="44"/>
      <c r="NY113" s="44"/>
      <c r="NZ113" s="44"/>
      <c r="OA113" s="44"/>
      <c r="OB113" s="44"/>
      <c r="OC113" s="44"/>
      <c r="OD113" s="44"/>
      <c r="OE113" s="44"/>
      <c r="OF113" s="44"/>
      <c r="OG113" s="44"/>
      <c r="OH113" s="44"/>
      <c r="OI113" s="44"/>
      <c r="OJ113" s="44"/>
      <c r="OK113" s="44"/>
      <c r="OL113" s="44"/>
      <c r="OM113" s="44"/>
      <c r="ON113" s="44"/>
      <c r="OO113" s="44"/>
      <c r="OP113" s="44"/>
      <c r="OQ113" s="44"/>
      <c r="OR113" s="44"/>
      <c r="OS113" s="44"/>
      <c r="OT113" s="44"/>
      <c r="OU113" s="44"/>
      <c r="OV113" s="44"/>
      <c r="OW113" s="44"/>
      <c r="OX113" s="44"/>
      <c r="OY113" s="44"/>
      <c r="OZ113" s="44"/>
      <c r="PA113" s="44"/>
      <c r="PB113" s="44"/>
      <c r="PC113" s="44"/>
      <c r="PD113" s="44"/>
      <c r="PE113" s="44"/>
      <c r="PF113" s="44"/>
      <c r="PG113" s="44"/>
      <c r="PH113" s="44"/>
      <c r="PI113" s="44"/>
      <c r="PJ113" s="44"/>
      <c r="PK113" s="44"/>
      <c r="PL113" s="44"/>
      <c r="PM113" s="44"/>
      <c r="PN113" s="44"/>
      <c r="PO113" s="44"/>
      <c r="PP113" s="44"/>
      <c r="PQ113" s="44"/>
      <c r="PR113" s="44"/>
      <c r="PS113" s="44"/>
      <c r="PT113" s="44"/>
      <c r="PU113" s="44"/>
      <c r="PV113" s="44"/>
      <c r="PW113" s="44"/>
      <c r="PX113" s="44"/>
      <c r="PY113" s="44"/>
      <c r="PZ113" s="44"/>
      <c r="QA113" s="44"/>
      <c r="QB113" s="44"/>
      <c r="QC113" s="44"/>
      <c r="QD113" s="44"/>
      <c r="QE113" s="44"/>
      <c r="QF113" s="44"/>
      <c r="QG113" s="44"/>
      <c r="QH113" s="44"/>
      <c r="QI113" s="44"/>
      <c r="QJ113" s="44"/>
      <c r="QK113" s="44"/>
      <c r="QL113" s="44"/>
      <c r="QM113" s="44"/>
      <c r="QN113" s="44"/>
      <c r="QO113" s="44"/>
      <c r="QP113" s="44"/>
      <c r="QQ113" s="44"/>
      <c r="QR113" s="44"/>
      <c r="QS113" s="44"/>
      <c r="QT113" s="44"/>
      <c r="QU113" s="44"/>
      <c r="QV113" s="44"/>
      <c r="QW113" s="44"/>
      <c r="QX113" s="44"/>
      <c r="QY113" s="44"/>
      <c r="QZ113" s="44"/>
      <c r="RA113" s="44"/>
      <c r="RB113" s="44"/>
      <c r="RC113" s="44"/>
      <c r="RD113" s="44"/>
      <c r="RE113" s="44"/>
      <c r="RF113" s="44"/>
      <c r="RG113" s="44"/>
      <c r="RH113" s="44"/>
      <c r="RI113" s="44"/>
      <c r="RJ113" s="44"/>
      <c r="RK113" s="44"/>
      <c r="RL113" s="44"/>
      <c r="RM113" s="44"/>
      <c r="RN113" s="44"/>
      <c r="RO113" s="44"/>
      <c r="RP113" s="44"/>
      <c r="RQ113" s="44"/>
      <c r="RR113" s="44"/>
      <c r="RS113" s="44"/>
      <c r="RT113" s="44"/>
      <c r="RU113" s="44"/>
      <c r="RV113" s="44"/>
      <c r="RW113" s="44"/>
      <c r="RX113" s="44"/>
      <c r="RY113" s="44"/>
      <c r="RZ113" s="44"/>
      <c r="SA113" s="44"/>
      <c r="SB113" s="44"/>
      <c r="SC113" s="44"/>
      <c r="SD113" s="44"/>
      <c r="SE113" s="44"/>
      <c r="SF113" s="44"/>
      <c r="SG113" s="44"/>
      <c r="SH113" s="44"/>
      <c r="SI113" s="44"/>
      <c r="SJ113" s="44"/>
      <c r="SK113" s="44"/>
      <c r="SL113" s="44"/>
      <c r="SM113" s="44"/>
      <c r="SN113" s="44"/>
      <c r="SO113" s="44"/>
      <c r="SP113" s="44"/>
      <c r="SQ113" s="44"/>
      <c r="SR113" s="44"/>
      <c r="SS113" s="44"/>
      <c r="ST113" s="44"/>
      <c r="SU113" s="44"/>
      <c r="SV113" s="44"/>
      <c r="SW113" s="44"/>
      <c r="SX113" s="44"/>
      <c r="SY113" s="44"/>
      <c r="SZ113" s="44"/>
      <c r="TA113" s="44"/>
      <c r="TB113" s="44"/>
      <c r="TC113" s="44"/>
      <c r="TD113" s="44"/>
      <c r="TE113" s="44"/>
      <c r="TF113" s="44"/>
      <c r="TG113" s="44"/>
      <c r="TH113" s="44"/>
      <c r="TI113" s="44"/>
      <c r="TJ113" s="44"/>
      <c r="TK113" s="44"/>
      <c r="TL113" s="44"/>
      <c r="TM113" s="44"/>
      <c r="TN113" s="44"/>
      <c r="TO113" s="44"/>
      <c r="TP113" s="44"/>
      <c r="TQ113" s="44"/>
      <c r="TR113" s="44"/>
      <c r="TS113" s="44"/>
      <c r="TT113" s="44"/>
      <c r="TU113" s="44"/>
      <c r="TV113" s="44"/>
      <c r="TW113" s="44"/>
      <c r="TX113" s="44"/>
      <c r="TY113" s="44"/>
    </row>
    <row r="114" spans="1:545" s="103" customFormat="1" x14ac:dyDescent="0.2">
      <c r="A114" s="38" t="s">
        <v>220</v>
      </c>
      <c r="B114" s="38" t="s">
        <v>201</v>
      </c>
      <c r="C114" s="101" t="s">
        <v>202</v>
      </c>
      <c r="D114" s="49">
        <v>0</v>
      </c>
      <c r="E114" s="67">
        <v>0</v>
      </c>
      <c r="F114" s="68">
        <v>0</v>
      </c>
      <c r="G114" s="69">
        <v>0</v>
      </c>
      <c r="H114" s="69">
        <v>0</v>
      </c>
      <c r="I114" s="67">
        <v>0</v>
      </c>
      <c r="J114" s="68">
        <v>1963065</v>
      </c>
      <c r="K114" s="69">
        <v>0</v>
      </c>
      <c r="L114" s="68">
        <v>474546</v>
      </c>
      <c r="M114" s="69">
        <f t="shared" si="24"/>
        <v>2437611</v>
      </c>
      <c r="N114" s="10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  <c r="HP114" s="44"/>
      <c r="HQ114" s="44"/>
      <c r="HR114" s="44"/>
      <c r="HS114" s="44"/>
      <c r="HT114" s="44"/>
      <c r="HU114" s="44"/>
      <c r="HV114" s="44"/>
      <c r="HW114" s="44"/>
      <c r="HX114" s="44"/>
      <c r="HY114" s="44"/>
      <c r="HZ114" s="44"/>
      <c r="IA114" s="44"/>
      <c r="IB114" s="44"/>
      <c r="IC114" s="44"/>
      <c r="ID114" s="44"/>
      <c r="IE114" s="44"/>
      <c r="IF114" s="44"/>
      <c r="IG114" s="44"/>
      <c r="IH114" s="44"/>
      <c r="II114" s="44"/>
      <c r="IJ114" s="44"/>
      <c r="IK114" s="44"/>
      <c r="IL114" s="44"/>
      <c r="IM114" s="44"/>
      <c r="IN114" s="44"/>
      <c r="IO114" s="44"/>
      <c r="IP114" s="44"/>
      <c r="IQ114" s="44"/>
      <c r="IR114" s="44"/>
      <c r="IS114" s="44"/>
      <c r="IT114" s="44"/>
      <c r="IU114" s="44"/>
      <c r="IV114" s="44"/>
      <c r="IW114" s="44"/>
      <c r="IX114" s="44"/>
      <c r="IY114" s="44"/>
      <c r="IZ114" s="44"/>
      <c r="JA114" s="44"/>
      <c r="JB114" s="44"/>
      <c r="JC114" s="44"/>
      <c r="JD114" s="44"/>
      <c r="JE114" s="44"/>
      <c r="JF114" s="44"/>
      <c r="JG114" s="44"/>
      <c r="JH114" s="44"/>
      <c r="JI114" s="44"/>
      <c r="JJ114" s="44"/>
      <c r="JK114" s="44"/>
      <c r="JL114" s="44"/>
      <c r="JM114" s="44"/>
      <c r="JN114" s="44"/>
      <c r="JO114" s="44"/>
      <c r="JP114" s="44"/>
      <c r="JQ114" s="44"/>
      <c r="JR114" s="44"/>
      <c r="JS114" s="44"/>
      <c r="JT114" s="44"/>
      <c r="JU114" s="44"/>
      <c r="JV114" s="44"/>
      <c r="JW114" s="44"/>
      <c r="JX114" s="44"/>
      <c r="JY114" s="44"/>
      <c r="JZ114" s="44"/>
      <c r="KA114" s="44"/>
      <c r="KB114" s="44"/>
      <c r="KC114" s="44"/>
      <c r="KD114" s="44"/>
      <c r="KE114" s="44"/>
      <c r="KF114" s="44"/>
      <c r="KG114" s="44"/>
      <c r="KH114" s="44"/>
      <c r="KI114" s="44"/>
      <c r="KJ114" s="44"/>
      <c r="KK114" s="44"/>
      <c r="KL114" s="44"/>
      <c r="KM114" s="44"/>
      <c r="KN114" s="44"/>
      <c r="KO114" s="44"/>
      <c r="KP114" s="44"/>
      <c r="KQ114" s="44"/>
      <c r="KR114" s="44"/>
      <c r="KS114" s="44"/>
      <c r="KT114" s="44"/>
      <c r="KU114" s="44"/>
      <c r="KV114" s="44"/>
      <c r="KW114" s="44"/>
      <c r="KX114" s="44"/>
      <c r="KY114" s="44"/>
      <c r="KZ114" s="44"/>
      <c r="LA114" s="44"/>
      <c r="LB114" s="44"/>
      <c r="LC114" s="44"/>
      <c r="LD114" s="44"/>
      <c r="LE114" s="44"/>
      <c r="LF114" s="44"/>
      <c r="LG114" s="44"/>
      <c r="LH114" s="44"/>
      <c r="LI114" s="44"/>
      <c r="LJ114" s="44"/>
      <c r="LK114" s="44"/>
      <c r="LL114" s="44"/>
      <c r="LM114" s="44"/>
      <c r="LN114" s="44"/>
      <c r="LO114" s="44"/>
      <c r="LP114" s="44"/>
      <c r="LQ114" s="44"/>
      <c r="LR114" s="44"/>
      <c r="LS114" s="44"/>
      <c r="LT114" s="44"/>
      <c r="LU114" s="44"/>
      <c r="LV114" s="44"/>
      <c r="LW114" s="44"/>
      <c r="LX114" s="44"/>
      <c r="LY114" s="44"/>
      <c r="LZ114" s="44"/>
      <c r="MA114" s="44"/>
      <c r="MB114" s="44"/>
      <c r="MC114" s="44"/>
      <c r="MD114" s="44"/>
      <c r="ME114" s="44"/>
      <c r="MF114" s="44"/>
      <c r="MG114" s="44"/>
      <c r="MH114" s="44"/>
      <c r="MI114" s="44"/>
      <c r="MJ114" s="44"/>
      <c r="MK114" s="44"/>
      <c r="ML114" s="44"/>
      <c r="MM114" s="44"/>
      <c r="MN114" s="44"/>
      <c r="MO114" s="44"/>
      <c r="MP114" s="44"/>
      <c r="MQ114" s="44"/>
      <c r="MR114" s="44"/>
      <c r="MS114" s="44"/>
      <c r="MT114" s="44"/>
      <c r="MU114" s="44"/>
      <c r="MV114" s="44"/>
      <c r="MW114" s="44"/>
      <c r="MX114" s="44"/>
      <c r="MY114" s="44"/>
      <c r="MZ114" s="44"/>
      <c r="NA114" s="44"/>
      <c r="NB114" s="44"/>
      <c r="NC114" s="44"/>
      <c r="ND114" s="44"/>
      <c r="NE114" s="44"/>
      <c r="NF114" s="44"/>
      <c r="NG114" s="44"/>
      <c r="NH114" s="44"/>
      <c r="NI114" s="44"/>
      <c r="NJ114" s="44"/>
      <c r="NK114" s="44"/>
      <c r="NL114" s="44"/>
      <c r="NM114" s="44"/>
      <c r="NN114" s="44"/>
      <c r="NO114" s="44"/>
      <c r="NP114" s="44"/>
      <c r="NQ114" s="44"/>
      <c r="NR114" s="44"/>
      <c r="NS114" s="44"/>
      <c r="NT114" s="44"/>
      <c r="NU114" s="44"/>
      <c r="NV114" s="44"/>
      <c r="NW114" s="44"/>
      <c r="NX114" s="44"/>
      <c r="NY114" s="44"/>
      <c r="NZ114" s="44"/>
      <c r="OA114" s="44"/>
      <c r="OB114" s="44"/>
      <c r="OC114" s="44"/>
      <c r="OD114" s="44"/>
      <c r="OE114" s="44"/>
      <c r="OF114" s="44"/>
      <c r="OG114" s="44"/>
      <c r="OH114" s="44"/>
      <c r="OI114" s="44"/>
      <c r="OJ114" s="44"/>
      <c r="OK114" s="44"/>
      <c r="OL114" s="44"/>
      <c r="OM114" s="44"/>
      <c r="ON114" s="44"/>
      <c r="OO114" s="44"/>
      <c r="OP114" s="44"/>
      <c r="OQ114" s="44"/>
      <c r="OR114" s="44"/>
      <c r="OS114" s="44"/>
      <c r="OT114" s="44"/>
      <c r="OU114" s="44"/>
      <c r="OV114" s="44"/>
      <c r="OW114" s="44"/>
      <c r="OX114" s="44"/>
      <c r="OY114" s="44"/>
      <c r="OZ114" s="44"/>
      <c r="PA114" s="44"/>
      <c r="PB114" s="44"/>
      <c r="PC114" s="44"/>
      <c r="PD114" s="44"/>
      <c r="PE114" s="44"/>
      <c r="PF114" s="44"/>
      <c r="PG114" s="44"/>
      <c r="PH114" s="44"/>
      <c r="PI114" s="44"/>
      <c r="PJ114" s="44"/>
      <c r="PK114" s="44"/>
      <c r="PL114" s="44"/>
      <c r="PM114" s="44"/>
      <c r="PN114" s="44"/>
      <c r="PO114" s="44"/>
      <c r="PP114" s="44"/>
      <c r="PQ114" s="44"/>
      <c r="PR114" s="44"/>
      <c r="PS114" s="44"/>
      <c r="PT114" s="44"/>
      <c r="PU114" s="44"/>
      <c r="PV114" s="44"/>
      <c r="PW114" s="44"/>
      <c r="PX114" s="44"/>
      <c r="PY114" s="44"/>
      <c r="PZ114" s="44"/>
      <c r="QA114" s="44"/>
      <c r="QB114" s="44"/>
      <c r="QC114" s="44"/>
      <c r="QD114" s="44"/>
      <c r="QE114" s="44"/>
      <c r="QF114" s="44"/>
      <c r="QG114" s="44"/>
      <c r="QH114" s="44"/>
      <c r="QI114" s="44"/>
      <c r="QJ114" s="44"/>
      <c r="QK114" s="44"/>
      <c r="QL114" s="44"/>
      <c r="QM114" s="44"/>
      <c r="QN114" s="44"/>
      <c r="QO114" s="44"/>
      <c r="QP114" s="44"/>
      <c r="QQ114" s="44"/>
      <c r="QR114" s="44"/>
      <c r="QS114" s="44"/>
      <c r="QT114" s="44"/>
      <c r="QU114" s="44"/>
      <c r="QV114" s="44"/>
      <c r="QW114" s="44"/>
      <c r="QX114" s="44"/>
      <c r="QY114" s="44"/>
      <c r="QZ114" s="44"/>
      <c r="RA114" s="44"/>
      <c r="RB114" s="44"/>
      <c r="RC114" s="44"/>
      <c r="RD114" s="44"/>
      <c r="RE114" s="44"/>
      <c r="RF114" s="44"/>
      <c r="RG114" s="44"/>
      <c r="RH114" s="44"/>
      <c r="RI114" s="44"/>
      <c r="RJ114" s="44"/>
      <c r="RK114" s="44"/>
      <c r="RL114" s="44"/>
      <c r="RM114" s="44"/>
      <c r="RN114" s="44"/>
      <c r="RO114" s="44"/>
      <c r="RP114" s="44"/>
      <c r="RQ114" s="44"/>
      <c r="RR114" s="44"/>
      <c r="RS114" s="44"/>
      <c r="RT114" s="44"/>
      <c r="RU114" s="44"/>
      <c r="RV114" s="44"/>
      <c r="RW114" s="44"/>
      <c r="RX114" s="44"/>
      <c r="RY114" s="44"/>
      <c r="RZ114" s="44"/>
      <c r="SA114" s="44"/>
      <c r="SB114" s="44"/>
      <c r="SC114" s="44"/>
      <c r="SD114" s="44"/>
      <c r="SE114" s="44"/>
      <c r="SF114" s="44"/>
      <c r="SG114" s="44"/>
      <c r="SH114" s="44"/>
      <c r="SI114" s="44"/>
      <c r="SJ114" s="44"/>
      <c r="SK114" s="44"/>
      <c r="SL114" s="44"/>
      <c r="SM114" s="44"/>
      <c r="SN114" s="44"/>
      <c r="SO114" s="44"/>
      <c r="SP114" s="44"/>
      <c r="SQ114" s="44"/>
      <c r="SR114" s="44"/>
      <c r="SS114" s="44"/>
      <c r="ST114" s="44"/>
      <c r="SU114" s="44"/>
      <c r="SV114" s="44"/>
      <c r="SW114" s="44"/>
      <c r="SX114" s="44"/>
      <c r="SY114" s="44"/>
      <c r="SZ114" s="44"/>
      <c r="TA114" s="44"/>
      <c r="TB114" s="44"/>
      <c r="TC114" s="44"/>
      <c r="TD114" s="44"/>
      <c r="TE114" s="44"/>
      <c r="TF114" s="44"/>
      <c r="TG114" s="44"/>
      <c r="TH114" s="44"/>
      <c r="TI114" s="44"/>
      <c r="TJ114" s="44"/>
      <c r="TK114" s="44"/>
      <c r="TL114" s="44"/>
      <c r="TM114" s="44"/>
      <c r="TN114" s="44"/>
      <c r="TO114" s="44"/>
      <c r="TP114" s="44"/>
      <c r="TQ114" s="44"/>
      <c r="TR114" s="44"/>
      <c r="TS114" s="44"/>
      <c r="TT114" s="44"/>
      <c r="TU114" s="44"/>
      <c r="TV114" s="44"/>
      <c r="TW114" s="44"/>
      <c r="TX114" s="44"/>
      <c r="TY114" s="44"/>
    </row>
    <row r="115" spans="1:545" s="103" customFormat="1" x14ac:dyDescent="0.2">
      <c r="A115" s="38" t="s">
        <v>221</v>
      </c>
      <c r="B115" s="38" t="s">
        <v>204</v>
      </c>
      <c r="C115" s="101" t="s">
        <v>205</v>
      </c>
      <c r="D115" s="49">
        <v>0</v>
      </c>
      <c r="E115" s="67">
        <v>0</v>
      </c>
      <c r="F115" s="68">
        <v>0</v>
      </c>
      <c r="G115" s="69">
        <v>0</v>
      </c>
      <c r="H115" s="69">
        <v>0</v>
      </c>
      <c r="I115" s="67">
        <v>0</v>
      </c>
      <c r="J115" s="68">
        <v>5748856</v>
      </c>
      <c r="K115" s="69">
        <v>0</v>
      </c>
      <c r="L115" s="68">
        <v>885850</v>
      </c>
      <c r="M115" s="69">
        <f t="shared" si="24"/>
        <v>6634706</v>
      </c>
      <c r="N115" s="10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  <c r="HP115" s="44"/>
      <c r="HQ115" s="44"/>
      <c r="HR115" s="44"/>
      <c r="HS115" s="44"/>
      <c r="HT115" s="44"/>
      <c r="HU115" s="44"/>
      <c r="HV115" s="44"/>
      <c r="HW115" s="44"/>
      <c r="HX115" s="44"/>
      <c r="HY115" s="44"/>
      <c r="HZ115" s="44"/>
      <c r="IA115" s="44"/>
      <c r="IB115" s="44"/>
      <c r="IC115" s="44"/>
      <c r="ID115" s="44"/>
      <c r="IE115" s="44"/>
      <c r="IF115" s="44"/>
      <c r="IG115" s="44"/>
      <c r="IH115" s="44"/>
      <c r="II115" s="44"/>
      <c r="IJ115" s="44"/>
      <c r="IK115" s="44"/>
      <c r="IL115" s="44"/>
      <c r="IM115" s="44"/>
      <c r="IN115" s="44"/>
      <c r="IO115" s="44"/>
      <c r="IP115" s="44"/>
      <c r="IQ115" s="44"/>
      <c r="IR115" s="44"/>
      <c r="IS115" s="44"/>
      <c r="IT115" s="44"/>
      <c r="IU115" s="44"/>
      <c r="IV115" s="44"/>
      <c r="IW115" s="44"/>
      <c r="IX115" s="44"/>
      <c r="IY115" s="44"/>
      <c r="IZ115" s="44"/>
      <c r="JA115" s="44"/>
      <c r="JB115" s="44"/>
      <c r="JC115" s="44"/>
      <c r="JD115" s="44"/>
      <c r="JE115" s="44"/>
      <c r="JF115" s="44"/>
      <c r="JG115" s="44"/>
      <c r="JH115" s="44"/>
      <c r="JI115" s="44"/>
      <c r="JJ115" s="44"/>
      <c r="JK115" s="44"/>
      <c r="JL115" s="44"/>
      <c r="JM115" s="44"/>
      <c r="JN115" s="44"/>
      <c r="JO115" s="44"/>
      <c r="JP115" s="44"/>
      <c r="JQ115" s="44"/>
      <c r="JR115" s="44"/>
      <c r="JS115" s="44"/>
      <c r="JT115" s="44"/>
      <c r="JU115" s="44"/>
      <c r="JV115" s="44"/>
      <c r="JW115" s="44"/>
      <c r="JX115" s="44"/>
      <c r="JY115" s="44"/>
      <c r="JZ115" s="44"/>
      <c r="KA115" s="44"/>
      <c r="KB115" s="44"/>
      <c r="KC115" s="44"/>
      <c r="KD115" s="44"/>
      <c r="KE115" s="44"/>
      <c r="KF115" s="44"/>
      <c r="KG115" s="44"/>
      <c r="KH115" s="44"/>
      <c r="KI115" s="44"/>
      <c r="KJ115" s="44"/>
      <c r="KK115" s="44"/>
      <c r="KL115" s="44"/>
      <c r="KM115" s="44"/>
      <c r="KN115" s="44"/>
      <c r="KO115" s="44"/>
      <c r="KP115" s="44"/>
      <c r="KQ115" s="44"/>
      <c r="KR115" s="44"/>
      <c r="KS115" s="44"/>
      <c r="KT115" s="44"/>
      <c r="KU115" s="44"/>
      <c r="KV115" s="44"/>
      <c r="KW115" s="44"/>
      <c r="KX115" s="44"/>
      <c r="KY115" s="44"/>
      <c r="KZ115" s="44"/>
      <c r="LA115" s="44"/>
      <c r="LB115" s="44"/>
      <c r="LC115" s="44"/>
      <c r="LD115" s="44"/>
      <c r="LE115" s="44"/>
      <c r="LF115" s="44"/>
      <c r="LG115" s="44"/>
      <c r="LH115" s="44"/>
      <c r="LI115" s="44"/>
      <c r="LJ115" s="44"/>
      <c r="LK115" s="44"/>
      <c r="LL115" s="44"/>
      <c r="LM115" s="44"/>
      <c r="LN115" s="44"/>
      <c r="LO115" s="44"/>
      <c r="LP115" s="44"/>
      <c r="LQ115" s="44"/>
      <c r="LR115" s="44"/>
      <c r="LS115" s="44"/>
      <c r="LT115" s="44"/>
      <c r="LU115" s="44"/>
      <c r="LV115" s="44"/>
      <c r="LW115" s="44"/>
      <c r="LX115" s="44"/>
      <c r="LY115" s="44"/>
      <c r="LZ115" s="44"/>
      <c r="MA115" s="44"/>
      <c r="MB115" s="44"/>
      <c r="MC115" s="44"/>
      <c r="MD115" s="44"/>
      <c r="ME115" s="44"/>
      <c r="MF115" s="44"/>
      <c r="MG115" s="44"/>
      <c r="MH115" s="44"/>
      <c r="MI115" s="44"/>
      <c r="MJ115" s="44"/>
      <c r="MK115" s="44"/>
      <c r="ML115" s="44"/>
      <c r="MM115" s="44"/>
      <c r="MN115" s="44"/>
      <c r="MO115" s="44"/>
      <c r="MP115" s="44"/>
      <c r="MQ115" s="44"/>
      <c r="MR115" s="44"/>
      <c r="MS115" s="44"/>
      <c r="MT115" s="44"/>
      <c r="MU115" s="44"/>
      <c r="MV115" s="44"/>
      <c r="MW115" s="44"/>
      <c r="MX115" s="44"/>
      <c r="MY115" s="44"/>
      <c r="MZ115" s="44"/>
      <c r="NA115" s="44"/>
      <c r="NB115" s="44"/>
      <c r="NC115" s="44"/>
      <c r="ND115" s="44"/>
      <c r="NE115" s="44"/>
      <c r="NF115" s="44"/>
      <c r="NG115" s="44"/>
      <c r="NH115" s="44"/>
      <c r="NI115" s="44"/>
      <c r="NJ115" s="44"/>
      <c r="NK115" s="44"/>
      <c r="NL115" s="44"/>
      <c r="NM115" s="44"/>
      <c r="NN115" s="44"/>
      <c r="NO115" s="44"/>
      <c r="NP115" s="44"/>
      <c r="NQ115" s="44"/>
      <c r="NR115" s="44"/>
      <c r="NS115" s="44"/>
      <c r="NT115" s="44"/>
      <c r="NU115" s="44"/>
      <c r="NV115" s="44"/>
      <c r="NW115" s="44"/>
      <c r="NX115" s="44"/>
      <c r="NY115" s="44"/>
      <c r="NZ115" s="44"/>
      <c r="OA115" s="44"/>
      <c r="OB115" s="44"/>
      <c r="OC115" s="44"/>
      <c r="OD115" s="44"/>
      <c r="OE115" s="44"/>
      <c r="OF115" s="44"/>
      <c r="OG115" s="44"/>
      <c r="OH115" s="44"/>
      <c r="OI115" s="44"/>
      <c r="OJ115" s="44"/>
      <c r="OK115" s="44"/>
      <c r="OL115" s="44"/>
      <c r="OM115" s="44"/>
      <c r="ON115" s="44"/>
      <c r="OO115" s="44"/>
      <c r="OP115" s="44"/>
      <c r="OQ115" s="44"/>
      <c r="OR115" s="44"/>
      <c r="OS115" s="44"/>
      <c r="OT115" s="44"/>
      <c r="OU115" s="44"/>
      <c r="OV115" s="44"/>
      <c r="OW115" s="44"/>
      <c r="OX115" s="44"/>
      <c r="OY115" s="44"/>
      <c r="OZ115" s="44"/>
      <c r="PA115" s="44"/>
      <c r="PB115" s="44"/>
      <c r="PC115" s="44"/>
      <c r="PD115" s="44"/>
      <c r="PE115" s="44"/>
      <c r="PF115" s="44"/>
      <c r="PG115" s="44"/>
      <c r="PH115" s="44"/>
      <c r="PI115" s="44"/>
      <c r="PJ115" s="44"/>
      <c r="PK115" s="44"/>
      <c r="PL115" s="44"/>
      <c r="PM115" s="44"/>
      <c r="PN115" s="44"/>
      <c r="PO115" s="44"/>
      <c r="PP115" s="44"/>
      <c r="PQ115" s="44"/>
      <c r="PR115" s="44"/>
      <c r="PS115" s="44"/>
      <c r="PT115" s="44"/>
      <c r="PU115" s="44"/>
      <c r="PV115" s="44"/>
      <c r="PW115" s="44"/>
      <c r="PX115" s="44"/>
      <c r="PY115" s="44"/>
      <c r="PZ115" s="44"/>
      <c r="QA115" s="44"/>
      <c r="QB115" s="44"/>
      <c r="QC115" s="44"/>
      <c r="QD115" s="44"/>
      <c r="QE115" s="44"/>
      <c r="QF115" s="44"/>
      <c r="QG115" s="44"/>
      <c r="QH115" s="44"/>
      <c r="QI115" s="44"/>
      <c r="QJ115" s="44"/>
      <c r="QK115" s="44"/>
      <c r="QL115" s="44"/>
      <c r="QM115" s="44"/>
      <c r="QN115" s="44"/>
      <c r="QO115" s="44"/>
      <c r="QP115" s="44"/>
      <c r="QQ115" s="44"/>
      <c r="QR115" s="44"/>
      <c r="QS115" s="44"/>
      <c r="QT115" s="44"/>
      <c r="QU115" s="44"/>
      <c r="QV115" s="44"/>
      <c r="QW115" s="44"/>
      <c r="QX115" s="44"/>
      <c r="QY115" s="44"/>
      <c r="QZ115" s="44"/>
      <c r="RA115" s="44"/>
      <c r="RB115" s="44"/>
      <c r="RC115" s="44"/>
      <c r="RD115" s="44"/>
      <c r="RE115" s="44"/>
      <c r="RF115" s="44"/>
      <c r="RG115" s="44"/>
      <c r="RH115" s="44"/>
      <c r="RI115" s="44"/>
      <c r="RJ115" s="44"/>
      <c r="RK115" s="44"/>
      <c r="RL115" s="44"/>
      <c r="RM115" s="44"/>
      <c r="RN115" s="44"/>
      <c r="RO115" s="44"/>
      <c r="RP115" s="44"/>
      <c r="RQ115" s="44"/>
      <c r="RR115" s="44"/>
      <c r="RS115" s="44"/>
      <c r="RT115" s="44"/>
      <c r="RU115" s="44"/>
      <c r="RV115" s="44"/>
      <c r="RW115" s="44"/>
      <c r="RX115" s="44"/>
      <c r="RY115" s="44"/>
      <c r="RZ115" s="44"/>
      <c r="SA115" s="44"/>
      <c r="SB115" s="44"/>
      <c r="SC115" s="44"/>
      <c r="SD115" s="44"/>
      <c r="SE115" s="44"/>
      <c r="SF115" s="44"/>
      <c r="SG115" s="44"/>
      <c r="SH115" s="44"/>
      <c r="SI115" s="44"/>
      <c r="SJ115" s="44"/>
      <c r="SK115" s="44"/>
      <c r="SL115" s="44"/>
      <c r="SM115" s="44"/>
      <c r="SN115" s="44"/>
      <c r="SO115" s="44"/>
      <c r="SP115" s="44"/>
      <c r="SQ115" s="44"/>
      <c r="SR115" s="44"/>
      <c r="SS115" s="44"/>
      <c r="ST115" s="44"/>
      <c r="SU115" s="44"/>
      <c r="SV115" s="44"/>
      <c r="SW115" s="44"/>
      <c r="SX115" s="44"/>
      <c r="SY115" s="44"/>
      <c r="SZ115" s="44"/>
      <c r="TA115" s="44"/>
      <c r="TB115" s="44"/>
      <c r="TC115" s="44"/>
      <c r="TD115" s="44"/>
      <c r="TE115" s="44"/>
      <c r="TF115" s="44"/>
      <c r="TG115" s="44"/>
      <c r="TH115" s="44"/>
      <c r="TI115" s="44"/>
      <c r="TJ115" s="44"/>
      <c r="TK115" s="44"/>
      <c r="TL115" s="44"/>
      <c r="TM115" s="44"/>
      <c r="TN115" s="44"/>
      <c r="TO115" s="44"/>
      <c r="TP115" s="44"/>
      <c r="TQ115" s="44"/>
      <c r="TR115" s="44"/>
      <c r="TS115" s="44"/>
      <c r="TT115" s="44"/>
      <c r="TU115" s="44"/>
      <c r="TV115" s="44"/>
      <c r="TW115" s="44"/>
      <c r="TX115" s="44"/>
      <c r="TY115" s="44"/>
    </row>
    <row r="116" spans="1:545" s="103" customFormat="1" x14ac:dyDescent="0.2">
      <c r="A116" s="38" t="s">
        <v>222</v>
      </c>
      <c r="B116" s="38" t="s">
        <v>207</v>
      </c>
      <c r="C116" s="101" t="s">
        <v>208</v>
      </c>
      <c r="D116" s="49">
        <v>0</v>
      </c>
      <c r="E116" s="67">
        <v>0</v>
      </c>
      <c r="F116" s="68">
        <v>0</v>
      </c>
      <c r="G116" s="69">
        <v>0</v>
      </c>
      <c r="H116" s="69">
        <v>0</v>
      </c>
      <c r="I116" s="67">
        <v>0</v>
      </c>
      <c r="J116" s="68">
        <v>1458168</v>
      </c>
      <c r="K116" s="69">
        <v>0</v>
      </c>
      <c r="L116" s="68">
        <v>219037</v>
      </c>
      <c r="M116" s="69">
        <f t="shared" si="24"/>
        <v>1677205</v>
      </c>
      <c r="N116" s="10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  <c r="FW116" s="44"/>
      <c r="FX116" s="44"/>
      <c r="FY116" s="44"/>
      <c r="FZ116" s="44"/>
      <c r="GA116" s="44"/>
      <c r="GB116" s="44"/>
      <c r="GC116" s="44"/>
      <c r="GD116" s="44"/>
      <c r="GE116" s="44"/>
      <c r="GF116" s="44"/>
      <c r="GG116" s="44"/>
      <c r="GH116" s="44"/>
      <c r="GI116" s="44"/>
      <c r="GJ116" s="44"/>
      <c r="GK116" s="44"/>
      <c r="GL116" s="44"/>
      <c r="GM116" s="44"/>
      <c r="GN116" s="44"/>
      <c r="GO116" s="44"/>
      <c r="GP116" s="44"/>
      <c r="GQ116" s="44"/>
      <c r="GR116" s="44"/>
      <c r="GS116" s="44"/>
      <c r="GT116" s="44"/>
      <c r="GU116" s="44"/>
      <c r="GV116" s="44"/>
      <c r="GW116" s="44"/>
      <c r="GX116" s="44"/>
      <c r="GY116" s="44"/>
      <c r="GZ116" s="44"/>
      <c r="HA116" s="44"/>
      <c r="HB116" s="44"/>
      <c r="HC116" s="44"/>
      <c r="HD116" s="44"/>
      <c r="HE116" s="44"/>
      <c r="HF116" s="44"/>
      <c r="HG116" s="44"/>
      <c r="HH116" s="44"/>
      <c r="HI116" s="44"/>
      <c r="HJ116" s="44"/>
      <c r="HK116" s="44"/>
      <c r="HL116" s="44"/>
      <c r="HM116" s="44"/>
      <c r="HN116" s="44"/>
      <c r="HO116" s="44"/>
      <c r="HP116" s="44"/>
      <c r="HQ116" s="44"/>
      <c r="HR116" s="44"/>
      <c r="HS116" s="44"/>
      <c r="HT116" s="44"/>
      <c r="HU116" s="44"/>
      <c r="HV116" s="44"/>
      <c r="HW116" s="44"/>
      <c r="HX116" s="44"/>
      <c r="HY116" s="44"/>
      <c r="HZ116" s="44"/>
      <c r="IA116" s="44"/>
      <c r="IB116" s="44"/>
      <c r="IC116" s="44"/>
      <c r="ID116" s="44"/>
      <c r="IE116" s="44"/>
      <c r="IF116" s="44"/>
      <c r="IG116" s="44"/>
      <c r="IH116" s="44"/>
      <c r="II116" s="44"/>
      <c r="IJ116" s="44"/>
      <c r="IK116" s="44"/>
      <c r="IL116" s="44"/>
      <c r="IM116" s="44"/>
      <c r="IN116" s="44"/>
      <c r="IO116" s="44"/>
      <c r="IP116" s="44"/>
      <c r="IQ116" s="44"/>
      <c r="IR116" s="44"/>
      <c r="IS116" s="44"/>
      <c r="IT116" s="44"/>
      <c r="IU116" s="44"/>
      <c r="IV116" s="44"/>
      <c r="IW116" s="44"/>
      <c r="IX116" s="44"/>
      <c r="IY116" s="44"/>
      <c r="IZ116" s="44"/>
      <c r="JA116" s="44"/>
      <c r="JB116" s="44"/>
      <c r="JC116" s="44"/>
      <c r="JD116" s="44"/>
      <c r="JE116" s="44"/>
      <c r="JF116" s="44"/>
      <c r="JG116" s="44"/>
      <c r="JH116" s="44"/>
      <c r="JI116" s="44"/>
      <c r="JJ116" s="44"/>
      <c r="JK116" s="44"/>
      <c r="JL116" s="44"/>
      <c r="JM116" s="44"/>
      <c r="JN116" s="44"/>
      <c r="JO116" s="44"/>
      <c r="JP116" s="44"/>
      <c r="JQ116" s="44"/>
      <c r="JR116" s="44"/>
      <c r="JS116" s="44"/>
      <c r="JT116" s="44"/>
      <c r="JU116" s="44"/>
      <c r="JV116" s="44"/>
      <c r="JW116" s="44"/>
      <c r="JX116" s="44"/>
      <c r="JY116" s="44"/>
      <c r="JZ116" s="44"/>
      <c r="KA116" s="44"/>
      <c r="KB116" s="44"/>
      <c r="KC116" s="44"/>
      <c r="KD116" s="44"/>
      <c r="KE116" s="44"/>
      <c r="KF116" s="44"/>
      <c r="KG116" s="44"/>
      <c r="KH116" s="44"/>
      <c r="KI116" s="44"/>
      <c r="KJ116" s="44"/>
      <c r="KK116" s="44"/>
      <c r="KL116" s="44"/>
      <c r="KM116" s="44"/>
      <c r="KN116" s="44"/>
      <c r="KO116" s="44"/>
      <c r="KP116" s="44"/>
      <c r="KQ116" s="44"/>
      <c r="KR116" s="44"/>
      <c r="KS116" s="44"/>
      <c r="KT116" s="44"/>
      <c r="KU116" s="44"/>
      <c r="KV116" s="44"/>
      <c r="KW116" s="44"/>
      <c r="KX116" s="44"/>
      <c r="KY116" s="44"/>
      <c r="KZ116" s="44"/>
      <c r="LA116" s="44"/>
      <c r="LB116" s="44"/>
      <c r="LC116" s="44"/>
      <c r="LD116" s="44"/>
      <c r="LE116" s="44"/>
      <c r="LF116" s="44"/>
      <c r="LG116" s="44"/>
      <c r="LH116" s="44"/>
      <c r="LI116" s="44"/>
      <c r="LJ116" s="44"/>
      <c r="LK116" s="44"/>
      <c r="LL116" s="44"/>
      <c r="LM116" s="44"/>
      <c r="LN116" s="44"/>
      <c r="LO116" s="44"/>
      <c r="LP116" s="44"/>
      <c r="LQ116" s="44"/>
      <c r="LR116" s="44"/>
      <c r="LS116" s="44"/>
      <c r="LT116" s="44"/>
      <c r="LU116" s="44"/>
      <c r="LV116" s="44"/>
      <c r="LW116" s="44"/>
      <c r="LX116" s="44"/>
      <c r="LY116" s="44"/>
      <c r="LZ116" s="44"/>
      <c r="MA116" s="44"/>
      <c r="MB116" s="44"/>
      <c r="MC116" s="44"/>
      <c r="MD116" s="44"/>
      <c r="ME116" s="44"/>
      <c r="MF116" s="44"/>
      <c r="MG116" s="44"/>
      <c r="MH116" s="44"/>
      <c r="MI116" s="44"/>
      <c r="MJ116" s="44"/>
      <c r="MK116" s="44"/>
      <c r="ML116" s="44"/>
      <c r="MM116" s="44"/>
      <c r="MN116" s="44"/>
      <c r="MO116" s="44"/>
      <c r="MP116" s="44"/>
      <c r="MQ116" s="44"/>
      <c r="MR116" s="44"/>
      <c r="MS116" s="44"/>
      <c r="MT116" s="44"/>
      <c r="MU116" s="44"/>
      <c r="MV116" s="44"/>
      <c r="MW116" s="44"/>
      <c r="MX116" s="44"/>
      <c r="MY116" s="44"/>
      <c r="MZ116" s="44"/>
      <c r="NA116" s="44"/>
      <c r="NB116" s="44"/>
      <c r="NC116" s="44"/>
      <c r="ND116" s="44"/>
      <c r="NE116" s="44"/>
      <c r="NF116" s="44"/>
      <c r="NG116" s="44"/>
      <c r="NH116" s="44"/>
      <c r="NI116" s="44"/>
      <c r="NJ116" s="44"/>
      <c r="NK116" s="44"/>
      <c r="NL116" s="44"/>
      <c r="NM116" s="44"/>
      <c r="NN116" s="44"/>
      <c r="NO116" s="44"/>
      <c r="NP116" s="44"/>
      <c r="NQ116" s="44"/>
      <c r="NR116" s="44"/>
      <c r="NS116" s="44"/>
      <c r="NT116" s="44"/>
      <c r="NU116" s="44"/>
      <c r="NV116" s="44"/>
      <c r="NW116" s="44"/>
      <c r="NX116" s="44"/>
      <c r="NY116" s="44"/>
      <c r="NZ116" s="44"/>
      <c r="OA116" s="44"/>
      <c r="OB116" s="44"/>
      <c r="OC116" s="44"/>
      <c r="OD116" s="44"/>
      <c r="OE116" s="44"/>
      <c r="OF116" s="44"/>
      <c r="OG116" s="44"/>
      <c r="OH116" s="44"/>
      <c r="OI116" s="44"/>
      <c r="OJ116" s="44"/>
      <c r="OK116" s="44"/>
      <c r="OL116" s="44"/>
      <c r="OM116" s="44"/>
      <c r="ON116" s="44"/>
      <c r="OO116" s="44"/>
      <c r="OP116" s="44"/>
      <c r="OQ116" s="44"/>
      <c r="OR116" s="44"/>
      <c r="OS116" s="44"/>
      <c r="OT116" s="44"/>
      <c r="OU116" s="44"/>
      <c r="OV116" s="44"/>
      <c r="OW116" s="44"/>
      <c r="OX116" s="44"/>
      <c r="OY116" s="44"/>
      <c r="OZ116" s="44"/>
      <c r="PA116" s="44"/>
      <c r="PB116" s="44"/>
      <c r="PC116" s="44"/>
      <c r="PD116" s="44"/>
      <c r="PE116" s="44"/>
      <c r="PF116" s="44"/>
      <c r="PG116" s="44"/>
      <c r="PH116" s="44"/>
      <c r="PI116" s="44"/>
      <c r="PJ116" s="44"/>
      <c r="PK116" s="44"/>
      <c r="PL116" s="44"/>
      <c r="PM116" s="44"/>
      <c r="PN116" s="44"/>
      <c r="PO116" s="44"/>
      <c r="PP116" s="44"/>
      <c r="PQ116" s="44"/>
      <c r="PR116" s="44"/>
      <c r="PS116" s="44"/>
      <c r="PT116" s="44"/>
      <c r="PU116" s="44"/>
      <c r="PV116" s="44"/>
      <c r="PW116" s="44"/>
      <c r="PX116" s="44"/>
      <c r="PY116" s="44"/>
      <c r="PZ116" s="44"/>
      <c r="QA116" s="44"/>
      <c r="QB116" s="44"/>
      <c r="QC116" s="44"/>
      <c r="QD116" s="44"/>
      <c r="QE116" s="44"/>
      <c r="QF116" s="44"/>
      <c r="QG116" s="44"/>
      <c r="QH116" s="44"/>
      <c r="QI116" s="44"/>
      <c r="QJ116" s="44"/>
      <c r="QK116" s="44"/>
      <c r="QL116" s="44"/>
      <c r="QM116" s="44"/>
      <c r="QN116" s="44"/>
      <c r="QO116" s="44"/>
      <c r="QP116" s="44"/>
      <c r="QQ116" s="44"/>
      <c r="QR116" s="44"/>
      <c r="QS116" s="44"/>
      <c r="QT116" s="44"/>
      <c r="QU116" s="44"/>
      <c r="QV116" s="44"/>
      <c r="QW116" s="44"/>
      <c r="QX116" s="44"/>
      <c r="QY116" s="44"/>
      <c r="QZ116" s="44"/>
      <c r="RA116" s="44"/>
      <c r="RB116" s="44"/>
      <c r="RC116" s="44"/>
      <c r="RD116" s="44"/>
      <c r="RE116" s="44"/>
      <c r="RF116" s="44"/>
      <c r="RG116" s="44"/>
      <c r="RH116" s="44"/>
      <c r="RI116" s="44"/>
      <c r="RJ116" s="44"/>
      <c r="RK116" s="44"/>
      <c r="RL116" s="44"/>
      <c r="RM116" s="44"/>
      <c r="RN116" s="44"/>
      <c r="RO116" s="44"/>
      <c r="RP116" s="44"/>
      <c r="RQ116" s="44"/>
      <c r="RR116" s="44"/>
      <c r="RS116" s="44"/>
      <c r="RT116" s="44"/>
      <c r="RU116" s="44"/>
      <c r="RV116" s="44"/>
      <c r="RW116" s="44"/>
      <c r="RX116" s="44"/>
      <c r="RY116" s="44"/>
      <c r="RZ116" s="44"/>
      <c r="SA116" s="44"/>
      <c r="SB116" s="44"/>
      <c r="SC116" s="44"/>
      <c r="SD116" s="44"/>
      <c r="SE116" s="44"/>
      <c r="SF116" s="44"/>
      <c r="SG116" s="44"/>
      <c r="SH116" s="44"/>
      <c r="SI116" s="44"/>
      <c r="SJ116" s="44"/>
      <c r="SK116" s="44"/>
      <c r="SL116" s="44"/>
      <c r="SM116" s="44"/>
      <c r="SN116" s="44"/>
      <c r="SO116" s="44"/>
      <c r="SP116" s="44"/>
      <c r="SQ116" s="44"/>
      <c r="SR116" s="44"/>
      <c r="SS116" s="44"/>
      <c r="ST116" s="44"/>
      <c r="SU116" s="44"/>
      <c r="SV116" s="44"/>
      <c r="SW116" s="44"/>
      <c r="SX116" s="44"/>
      <c r="SY116" s="44"/>
      <c r="SZ116" s="44"/>
      <c r="TA116" s="44"/>
      <c r="TB116" s="44"/>
      <c r="TC116" s="44"/>
      <c r="TD116" s="44"/>
      <c r="TE116" s="44"/>
      <c r="TF116" s="44"/>
      <c r="TG116" s="44"/>
      <c r="TH116" s="44"/>
      <c r="TI116" s="44"/>
      <c r="TJ116" s="44"/>
      <c r="TK116" s="44"/>
      <c r="TL116" s="44"/>
      <c r="TM116" s="44"/>
      <c r="TN116" s="44"/>
      <c r="TO116" s="44"/>
      <c r="TP116" s="44"/>
      <c r="TQ116" s="44"/>
      <c r="TR116" s="44"/>
      <c r="TS116" s="44"/>
      <c r="TT116" s="44"/>
      <c r="TU116" s="44"/>
      <c r="TV116" s="44"/>
      <c r="TW116" s="44"/>
      <c r="TX116" s="44"/>
      <c r="TY116" s="44"/>
    </row>
    <row r="117" spans="1:545" s="103" customFormat="1" x14ac:dyDescent="0.2">
      <c r="A117" s="38" t="s">
        <v>223</v>
      </c>
      <c r="B117" s="38" t="s">
        <v>210</v>
      </c>
      <c r="C117" s="101" t="s">
        <v>211</v>
      </c>
      <c r="D117" s="49">
        <v>0</v>
      </c>
      <c r="E117" s="67">
        <v>0</v>
      </c>
      <c r="F117" s="68">
        <v>0</v>
      </c>
      <c r="G117" s="69">
        <v>0</v>
      </c>
      <c r="H117" s="69">
        <v>0</v>
      </c>
      <c r="I117" s="67">
        <v>0</v>
      </c>
      <c r="J117" s="68">
        <v>0</v>
      </c>
      <c r="K117" s="69">
        <v>0</v>
      </c>
      <c r="L117" s="68">
        <v>386381</v>
      </c>
      <c r="M117" s="69">
        <f t="shared" si="24"/>
        <v>386381</v>
      </c>
      <c r="N117" s="10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  <c r="IW117" s="44"/>
      <c r="IX117" s="44"/>
      <c r="IY117" s="44"/>
      <c r="IZ117" s="44"/>
      <c r="JA117" s="44"/>
      <c r="JB117" s="44"/>
      <c r="JC117" s="44"/>
      <c r="JD117" s="44"/>
      <c r="JE117" s="44"/>
      <c r="JF117" s="44"/>
      <c r="JG117" s="44"/>
      <c r="JH117" s="44"/>
      <c r="JI117" s="44"/>
      <c r="JJ117" s="44"/>
      <c r="JK117" s="44"/>
      <c r="JL117" s="44"/>
      <c r="JM117" s="44"/>
      <c r="JN117" s="44"/>
      <c r="JO117" s="44"/>
      <c r="JP117" s="44"/>
      <c r="JQ117" s="44"/>
      <c r="JR117" s="44"/>
      <c r="JS117" s="44"/>
      <c r="JT117" s="44"/>
      <c r="JU117" s="44"/>
      <c r="JV117" s="44"/>
      <c r="JW117" s="44"/>
      <c r="JX117" s="44"/>
      <c r="JY117" s="44"/>
      <c r="JZ117" s="44"/>
      <c r="KA117" s="44"/>
      <c r="KB117" s="44"/>
      <c r="KC117" s="44"/>
      <c r="KD117" s="44"/>
      <c r="KE117" s="44"/>
      <c r="KF117" s="44"/>
      <c r="KG117" s="44"/>
      <c r="KH117" s="44"/>
      <c r="KI117" s="44"/>
      <c r="KJ117" s="44"/>
      <c r="KK117" s="44"/>
      <c r="KL117" s="44"/>
      <c r="KM117" s="44"/>
      <c r="KN117" s="44"/>
      <c r="KO117" s="44"/>
      <c r="KP117" s="44"/>
      <c r="KQ117" s="44"/>
      <c r="KR117" s="44"/>
      <c r="KS117" s="44"/>
      <c r="KT117" s="44"/>
      <c r="KU117" s="44"/>
      <c r="KV117" s="44"/>
      <c r="KW117" s="44"/>
      <c r="KX117" s="44"/>
      <c r="KY117" s="44"/>
      <c r="KZ117" s="44"/>
      <c r="LA117" s="44"/>
      <c r="LB117" s="44"/>
      <c r="LC117" s="44"/>
      <c r="LD117" s="44"/>
      <c r="LE117" s="44"/>
      <c r="LF117" s="44"/>
      <c r="LG117" s="44"/>
      <c r="LH117" s="44"/>
      <c r="LI117" s="44"/>
      <c r="LJ117" s="44"/>
      <c r="LK117" s="44"/>
      <c r="LL117" s="44"/>
      <c r="LM117" s="44"/>
      <c r="LN117" s="44"/>
      <c r="LO117" s="44"/>
      <c r="LP117" s="44"/>
      <c r="LQ117" s="44"/>
      <c r="LR117" s="44"/>
      <c r="LS117" s="44"/>
      <c r="LT117" s="44"/>
      <c r="LU117" s="44"/>
      <c r="LV117" s="44"/>
      <c r="LW117" s="44"/>
      <c r="LX117" s="44"/>
      <c r="LY117" s="44"/>
      <c r="LZ117" s="44"/>
      <c r="MA117" s="44"/>
      <c r="MB117" s="44"/>
      <c r="MC117" s="44"/>
      <c r="MD117" s="44"/>
      <c r="ME117" s="44"/>
      <c r="MF117" s="44"/>
      <c r="MG117" s="44"/>
      <c r="MH117" s="44"/>
      <c r="MI117" s="44"/>
      <c r="MJ117" s="44"/>
      <c r="MK117" s="44"/>
      <c r="ML117" s="44"/>
      <c r="MM117" s="44"/>
      <c r="MN117" s="44"/>
      <c r="MO117" s="44"/>
      <c r="MP117" s="44"/>
      <c r="MQ117" s="44"/>
      <c r="MR117" s="44"/>
      <c r="MS117" s="44"/>
      <c r="MT117" s="44"/>
      <c r="MU117" s="44"/>
      <c r="MV117" s="44"/>
      <c r="MW117" s="44"/>
      <c r="MX117" s="44"/>
      <c r="MY117" s="44"/>
      <c r="MZ117" s="44"/>
      <c r="NA117" s="44"/>
      <c r="NB117" s="44"/>
      <c r="NC117" s="44"/>
      <c r="ND117" s="44"/>
      <c r="NE117" s="44"/>
      <c r="NF117" s="44"/>
      <c r="NG117" s="44"/>
      <c r="NH117" s="44"/>
      <c r="NI117" s="44"/>
      <c r="NJ117" s="44"/>
      <c r="NK117" s="44"/>
      <c r="NL117" s="44"/>
      <c r="NM117" s="44"/>
      <c r="NN117" s="44"/>
      <c r="NO117" s="44"/>
      <c r="NP117" s="44"/>
      <c r="NQ117" s="44"/>
      <c r="NR117" s="44"/>
      <c r="NS117" s="44"/>
      <c r="NT117" s="44"/>
      <c r="NU117" s="44"/>
      <c r="NV117" s="44"/>
      <c r="NW117" s="44"/>
      <c r="NX117" s="44"/>
      <c r="NY117" s="44"/>
      <c r="NZ117" s="44"/>
      <c r="OA117" s="44"/>
      <c r="OB117" s="44"/>
      <c r="OC117" s="44"/>
      <c r="OD117" s="44"/>
      <c r="OE117" s="44"/>
      <c r="OF117" s="44"/>
      <c r="OG117" s="44"/>
      <c r="OH117" s="44"/>
      <c r="OI117" s="44"/>
      <c r="OJ117" s="44"/>
      <c r="OK117" s="44"/>
      <c r="OL117" s="44"/>
      <c r="OM117" s="44"/>
      <c r="ON117" s="44"/>
      <c r="OO117" s="44"/>
      <c r="OP117" s="44"/>
      <c r="OQ117" s="44"/>
      <c r="OR117" s="44"/>
      <c r="OS117" s="44"/>
      <c r="OT117" s="44"/>
      <c r="OU117" s="44"/>
      <c r="OV117" s="44"/>
      <c r="OW117" s="44"/>
      <c r="OX117" s="44"/>
      <c r="OY117" s="44"/>
      <c r="OZ117" s="44"/>
      <c r="PA117" s="44"/>
      <c r="PB117" s="44"/>
      <c r="PC117" s="44"/>
      <c r="PD117" s="44"/>
      <c r="PE117" s="44"/>
      <c r="PF117" s="44"/>
      <c r="PG117" s="44"/>
      <c r="PH117" s="44"/>
      <c r="PI117" s="44"/>
      <c r="PJ117" s="44"/>
      <c r="PK117" s="44"/>
      <c r="PL117" s="44"/>
      <c r="PM117" s="44"/>
      <c r="PN117" s="44"/>
      <c r="PO117" s="44"/>
      <c r="PP117" s="44"/>
      <c r="PQ117" s="44"/>
      <c r="PR117" s="44"/>
      <c r="PS117" s="44"/>
      <c r="PT117" s="44"/>
      <c r="PU117" s="44"/>
      <c r="PV117" s="44"/>
      <c r="PW117" s="44"/>
      <c r="PX117" s="44"/>
      <c r="PY117" s="44"/>
      <c r="PZ117" s="44"/>
      <c r="QA117" s="44"/>
      <c r="QB117" s="44"/>
      <c r="QC117" s="44"/>
      <c r="QD117" s="44"/>
      <c r="QE117" s="44"/>
      <c r="QF117" s="44"/>
      <c r="QG117" s="44"/>
      <c r="QH117" s="44"/>
      <c r="QI117" s="44"/>
      <c r="QJ117" s="44"/>
      <c r="QK117" s="44"/>
      <c r="QL117" s="44"/>
      <c r="QM117" s="44"/>
      <c r="QN117" s="44"/>
      <c r="QO117" s="44"/>
      <c r="QP117" s="44"/>
      <c r="QQ117" s="44"/>
      <c r="QR117" s="44"/>
      <c r="QS117" s="44"/>
      <c r="QT117" s="44"/>
      <c r="QU117" s="44"/>
      <c r="QV117" s="44"/>
      <c r="QW117" s="44"/>
      <c r="QX117" s="44"/>
      <c r="QY117" s="44"/>
      <c r="QZ117" s="44"/>
      <c r="RA117" s="44"/>
      <c r="RB117" s="44"/>
      <c r="RC117" s="44"/>
      <c r="RD117" s="44"/>
      <c r="RE117" s="44"/>
      <c r="RF117" s="44"/>
      <c r="RG117" s="44"/>
      <c r="RH117" s="44"/>
      <c r="RI117" s="44"/>
      <c r="RJ117" s="44"/>
      <c r="RK117" s="44"/>
      <c r="RL117" s="44"/>
      <c r="RM117" s="44"/>
      <c r="RN117" s="44"/>
      <c r="RO117" s="44"/>
      <c r="RP117" s="44"/>
      <c r="RQ117" s="44"/>
      <c r="RR117" s="44"/>
      <c r="RS117" s="44"/>
      <c r="RT117" s="44"/>
      <c r="RU117" s="44"/>
      <c r="RV117" s="44"/>
      <c r="RW117" s="44"/>
      <c r="RX117" s="44"/>
      <c r="RY117" s="44"/>
      <c r="RZ117" s="44"/>
      <c r="SA117" s="44"/>
      <c r="SB117" s="44"/>
      <c r="SC117" s="44"/>
      <c r="SD117" s="44"/>
      <c r="SE117" s="44"/>
      <c r="SF117" s="44"/>
      <c r="SG117" s="44"/>
      <c r="SH117" s="44"/>
      <c r="SI117" s="44"/>
      <c r="SJ117" s="44"/>
      <c r="SK117" s="44"/>
      <c r="SL117" s="44"/>
      <c r="SM117" s="44"/>
      <c r="SN117" s="44"/>
      <c r="SO117" s="44"/>
      <c r="SP117" s="44"/>
      <c r="SQ117" s="44"/>
      <c r="SR117" s="44"/>
      <c r="SS117" s="44"/>
      <c r="ST117" s="44"/>
      <c r="SU117" s="44"/>
      <c r="SV117" s="44"/>
      <c r="SW117" s="44"/>
      <c r="SX117" s="44"/>
      <c r="SY117" s="44"/>
      <c r="SZ117" s="44"/>
      <c r="TA117" s="44"/>
      <c r="TB117" s="44"/>
      <c r="TC117" s="44"/>
      <c r="TD117" s="44"/>
      <c r="TE117" s="44"/>
      <c r="TF117" s="44"/>
      <c r="TG117" s="44"/>
      <c r="TH117" s="44"/>
      <c r="TI117" s="44"/>
      <c r="TJ117" s="44"/>
      <c r="TK117" s="44"/>
      <c r="TL117" s="44"/>
      <c r="TM117" s="44"/>
      <c r="TN117" s="44"/>
      <c r="TO117" s="44"/>
      <c r="TP117" s="44"/>
      <c r="TQ117" s="44"/>
      <c r="TR117" s="44"/>
      <c r="TS117" s="44"/>
      <c r="TT117" s="44"/>
      <c r="TU117" s="44"/>
      <c r="TV117" s="44"/>
      <c r="TW117" s="44"/>
      <c r="TX117" s="44"/>
      <c r="TY117" s="44"/>
    </row>
    <row r="118" spans="1:545" s="103" customFormat="1" x14ac:dyDescent="0.2">
      <c r="A118" s="38" t="s">
        <v>224</v>
      </c>
      <c r="B118" s="38" t="s">
        <v>213</v>
      </c>
      <c r="C118" s="101" t="s">
        <v>214</v>
      </c>
      <c r="D118" s="66">
        <v>0</v>
      </c>
      <c r="E118" s="67">
        <v>0</v>
      </c>
      <c r="F118" s="68">
        <v>0</v>
      </c>
      <c r="G118" s="69">
        <v>0</v>
      </c>
      <c r="H118" s="69">
        <v>0</v>
      </c>
      <c r="I118" s="67">
        <v>0</v>
      </c>
      <c r="J118" s="68">
        <v>5390699</v>
      </c>
      <c r="K118" s="69">
        <v>0</v>
      </c>
      <c r="L118" s="68">
        <v>0</v>
      </c>
      <c r="M118" s="51">
        <f t="shared" si="24"/>
        <v>5390699</v>
      </c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  <c r="FW118" s="44"/>
      <c r="FX118" s="44"/>
      <c r="FY118" s="44"/>
      <c r="FZ118" s="44"/>
      <c r="GA118" s="44"/>
      <c r="GB118" s="44"/>
      <c r="GC118" s="44"/>
      <c r="GD118" s="44"/>
      <c r="GE118" s="44"/>
      <c r="GF118" s="44"/>
      <c r="GG118" s="44"/>
      <c r="GH118" s="44"/>
      <c r="GI118" s="44"/>
      <c r="GJ118" s="44"/>
      <c r="GK118" s="44"/>
      <c r="GL118" s="44"/>
      <c r="GM118" s="44"/>
      <c r="GN118" s="44"/>
      <c r="GO118" s="44"/>
      <c r="GP118" s="44"/>
      <c r="GQ118" s="44"/>
      <c r="GR118" s="44"/>
      <c r="GS118" s="44"/>
      <c r="GT118" s="44"/>
      <c r="GU118" s="44"/>
      <c r="GV118" s="44"/>
      <c r="GW118" s="44"/>
      <c r="GX118" s="44"/>
      <c r="GY118" s="44"/>
      <c r="GZ118" s="44"/>
      <c r="HA118" s="44"/>
      <c r="HB118" s="44"/>
      <c r="HC118" s="44"/>
      <c r="HD118" s="44"/>
      <c r="HE118" s="44"/>
      <c r="HF118" s="44"/>
      <c r="HG118" s="44"/>
      <c r="HH118" s="44"/>
      <c r="HI118" s="44"/>
      <c r="HJ118" s="44"/>
      <c r="HK118" s="44"/>
      <c r="HL118" s="44"/>
      <c r="HM118" s="44"/>
      <c r="HN118" s="44"/>
      <c r="HO118" s="44"/>
      <c r="HP118" s="44"/>
      <c r="HQ118" s="44"/>
      <c r="HR118" s="44"/>
      <c r="HS118" s="44"/>
      <c r="HT118" s="44"/>
      <c r="HU118" s="44"/>
      <c r="HV118" s="44"/>
      <c r="HW118" s="44"/>
      <c r="HX118" s="44"/>
      <c r="HY118" s="44"/>
      <c r="HZ118" s="44"/>
      <c r="IA118" s="44"/>
      <c r="IB118" s="44"/>
      <c r="IC118" s="44"/>
      <c r="ID118" s="44"/>
      <c r="IE118" s="44"/>
      <c r="IF118" s="44"/>
      <c r="IG118" s="44"/>
      <c r="IH118" s="44"/>
      <c r="II118" s="44"/>
      <c r="IJ118" s="44"/>
      <c r="IK118" s="44"/>
      <c r="IL118" s="44"/>
      <c r="IM118" s="44"/>
      <c r="IN118" s="44"/>
      <c r="IO118" s="44"/>
      <c r="IP118" s="44"/>
      <c r="IQ118" s="44"/>
      <c r="IR118" s="44"/>
      <c r="IS118" s="44"/>
      <c r="IT118" s="44"/>
      <c r="IU118" s="44"/>
      <c r="IV118" s="44"/>
      <c r="IW118" s="44"/>
      <c r="IX118" s="44"/>
      <c r="IY118" s="44"/>
      <c r="IZ118" s="44"/>
      <c r="JA118" s="44"/>
      <c r="JB118" s="44"/>
      <c r="JC118" s="44"/>
      <c r="JD118" s="44"/>
      <c r="JE118" s="44"/>
      <c r="JF118" s="44"/>
      <c r="JG118" s="44"/>
      <c r="JH118" s="44"/>
      <c r="JI118" s="44"/>
      <c r="JJ118" s="44"/>
      <c r="JK118" s="44"/>
      <c r="JL118" s="44"/>
      <c r="JM118" s="44"/>
      <c r="JN118" s="44"/>
      <c r="JO118" s="44"/>
      <c r="JP118" s="44"/>
      <c r="JQ118" s="44"/>
      <c r="JR118" s="44"/>
      <c r="JS118" s="44"/>
      <c r="JT118" s="44"/>
      <c r="JU118" s="44"/>
      <c r="JV118" s="44"/>
      <c r="JW118" s="44"/>
      <c r="JX118" s="44"/>
      <c r="JY118" s="44"/>
      <c r="JZ118" s="44"/>
      <c r="KA118" s="44"/>
      <c r="KB118" s="44"/>
      <c r="KC118" s="44"/>
      <c r="KD118" s="44"/>
      <c r="KE118" s="44"/>
      <c r="KF118" s="44"/>
      <c r="KG118" s="44"/>
      <c r="KH118" s="44"/>
      <c r="KI118" s="44"/>
      <c r="KJ118" s="44"/>
      <c r="KK118" s="44"/>
      <c r="KL118" s="44"/>
      <c r="KM118" s="44"/>
      <c r="KN118" s="44"/>
      <c r="KO118" s="44"/>
      <c r="KP118" s="44"/>
      <c r="KQ118" s="44"/>
      <c r="KR118" s="44"/>
      <c r="KS118" s="44"/>
      <c r="KT118" s="44"/>
      <c r="KU118" s="44"/>
      <c r="KV118" s="44"/>
      <c r="KW118" s="44"/>
      <c r="KX118" s="44"/>
      <c r="KY118" s="44"/>
      <c r="KZ118" s="44"/>
      <c r="LA118" s="44"/>
      <c r="LB118" s="44"/>
      <c r="LC118" s="44"/>
      <c r="LD118" s="44"/>
      <c r="LE118" s="44"/>
      <c r="LF118" s="44"/>
      <c r="LG118" s="44"/>
      <c r="LH118" s="44"/>
      <c r="LI118" s="44"/>
      <c r="LJ118" s="44"/>
      <c r="LK118" s="44"/>
      <c r="LL118" s="44"/>
      <c r="LM118" s="44"/>
      <c r="LN118" s="44"/>
      <c r="LO118" s="44"/>
      <c r="LP118" s="44"/>
      <c r="LQ118" s="44"/>
      <c r="LR118" s="44"/>
      <c r="LS118" s="44"/>
      <c r="LT118" s="44"/>
      <c r="LU118" s="44"/>
      <c r="LV118" s="44"/>
      <c r="LW118" s="44"/>
      <c r="LX118" s="44"/>
      <c r="LY118" s="44"/>
      <c r="LZ118" s="44"/>
      <c r="MA118" s="44"/>
      <c r="MB118" s="44"/>
      <c r="MC118" s="44"/>
      <c r="MD118" s="44"/>
      <c r="ME118" s="44"/>
      <c r="MF118" s="44"/>
      <c r="MG118" s="44"/>
      <c r="MH118" s="44"/>
      <c r="MI118" s="44"/>
      <c r="MJ118" s="44"/>
      <c r="MK118" s="44"/>
      <c r="ML118" s="44"/>
      <c r="MM118" s="44"/>
      <c r="MN118" s="44"/>
      <c r="MO118" s="44"/>
      <c r="MP118" s="44"/>
      <c r="MQ118" s="44"/>
      <c r="MR118" s="44"/>
      <c r="MS118" s="44"/>
      <c r="MT118" s="44"/>
      <c r="MU118" s="44"/>
      <c r="MV118" s="44"/>
      <c r="MW118" s="44"/>
      <c r="MX118" s="44"/>
      <c r="MY118" s="44"/>
      <c r="MZ118" s="44"/>
      <c r="NA118" s="44"/>
      <c r="NB118" s="44"/>
      <c r="NC118" s="44"/>
      <c r="ND118" s="44"/>
      <c r="NE118" s="44"/>
      <c r="NF118" s="44"/>
      <c r="NG118" s="44"/>
      <c r="NH118" s="44"/>
      <c r="NI118" s="44"/>
      <c r="NJ118" s="44"/>
      <c r="NK118" s="44"/>
      <c r="NL118" s="44"/>
      <c r="NM118" s="44"/>
      <c r="NN118" s="44"/>
      <c r="NO118" s="44"/>
      <c r="NP118" s="44"/>
      <c r="NQ118" s="44"/>
      <c r="NR118" s="44"/>
      <c r="NS118" s="44"/>
      <c r="NT118" s="44"/>
      <c r="NU118" s="44"/>
      <c r="NV118" s="44"/>
      <c r="NW118" s="44"/>
      <c r="NX118" s="44"/>
      <c r="NY118" s="44"/>
      <c r="NZ118" s="44"/>
      <c r="OA118" s="44"/>
      <c r="OB118" s="44"/>
      <c r="OC118" s="44"/>
      <c r="OD118" s="44"/>
      <c r="OE118" s="44"/>
      <c r="OF118" s="44"/>
      <c r="OG118" s="44"/>
      <c r="OH118" s="44"/>
      <c r="OI118" s="44"/>
      <c r="OJ118" s="44"/>
      <c r="OK118" s="44"/>
      <c r="OL118" s="44"/>
      <c r="OM118" s="44"/>
      <c r="ON118" s="44"/>
      <c r="OO118" s="44"/>
      <c r="OP118" s="44"/>
      <c r="OQ118" s="44"/>
      <c r="OR118" s="44"/>
      <c r="OS118" s="44"/>
      <c r="OT118" s="44"/>
      <c r="OU118" s="44"/>
      <c r="OV118" s="44"/>
      <c r="OW118" s="44"/>
      <c r="OX118" s="44"/>
      <c r="OY118" s="44"/>
      <c r="OZ118" s="44"/>
      <c r="PA118" s="44"/>
      <c r="PB118" s="44"/>
      <c r="PC118" s="44"/>
      <c r="PD118" s="44"/>
      <c r="PE118" s="44"/>
      <c r="PF118" s="44"/>
      <c r="PG118" s="44"/>
      <c r="PH118" s="44"/>
      <c r="PI118" s="44"/>
      <c r="PJ118" s="44"/>
      <c r="PK118" s="44"/>
      <c r="PL118" s="44"/>
      <c r="PM118" s="44"/>
      <c r="PN118" s="44"/>
      <c r="PO118" s="44"/>
      <c r="PP118" s="44"/>
      <c r="PQ118" s="44"/>
      <c r="PR118" s="44"/>
      <c r="PS118" s="44"/>
      <c r="PT118" s="44"/>
      <c r="PU118" s="44"/>
      <c r="PV118" s="44"/>
      <c r="PW118" s="44"/>
      <c r="PX118" s="44"/>
      <c r="PY118" s="44"/>
      <c r="PZ118" s="44"/>
      <c r="QA118" s="44"/>
      <c r="QB118" s="44"/>
      <c r="QC118" s="44"/>
      <c r="QD118" s="44"/>
      <c r="QE118" s="44"/>
      <c r="QF118" s="44"/>
      <c r="QG118" s="44"/>
      <c r="QH118" s="44"/>
      <c r="QI118" s="44"/>
      <c r="QJ118" s="44"/>
      <c r="QK118" s="44"/>
      <c r="QL118" s="44"/>
      <c r="QM118" s="44"/>
      <c r="QN118" s="44"/>
      <c r="QO118" s="44"/>
      <c r="QP118" s="44"/>
      <c r="QQ118" s="44"/>
      <c r="QR118" s="44"/>
      <c r="QS118" s="44"/>
      <c r="QT118" s="44"/>
      <c r="QU118" s="44"/>
      <c r="QV118" s="44"/>
      <c r="QW118" s="44"/>
      <c r="QX118" s="44"/>
      <c r="QY118" s="44"/>
      <c r="QZ118" s="44"/>
      <c r="RA118" s="44"/>
      <c r="RB118" s="44"/>
      <c r="RC118" s="44"/>
      <c r="RD118" s="44"/>
      <c r="RE118" s="44"/>
      <c r="RF118" s="44"/>
      <c r="RG118" s="44"/>
      <c r="RH118" s="44"/>
      <c r="RI118" s="44"/>
      <c r="RJ118" s="44"/>
      <c r="RK118" s="44"/>
      <c r="RL118" s="44"/>
      <c r="RM118" s="44"/>
      <c r="RN118" s="44"/>
      <c r="RO118" s="44"/>
      <c r="RP118" s="44"/>
      <c r="RQ118" s="44"/>
      <c r="RR118" s="44"/>
      <c r="RS118" s="44"/>
      <c r="RT118" s="44"/>
      <c r="RU118" s="44"/>
      <c r="RV118" s="44"/>
      <c r="RW118" s="44"/>
      <c r="RX118" s="44"/>
      <c r="RY118" s="44"/>
      <c r="RZ118" s="44"/>
      <c r="SA118" s="44"/>
      <c r="SB118" s="44"/>
      <c r="SC118" s="44"/>
      <c r="SD118" s="44"/>
      <c r="SE118" s="44"/>
      <c r="SF118" s="44"/>
      <c r="SG118" s="44"/>
      <c r="SH118" s="44"/>
      <c r="SI118" s="44"/>
      <c r="SJ118" s="44"/>
      <c r="SK118" s="44"/>
      <c r="SL118" s="44"/>
      <c r="SM118" s="44"/>
      <c r="SN118" s="44"/>
      <c r="SO118" s="44"/>
      <c r="SP118" s="44"/>
      <c r="SQ118" s="44"/>
      <c r="SR118" s="44"/>
      <c r="SS118" s="44"/>
      <c r="ST118" s="44"/>
      <c r="SU118" s="44"/>
      <c r="SV118" s="44"/>
      <c r="SW118" s="44"/>
      <c r="SX118" s="44"/>
      <c r="SY118" s="44"/>
      <c r="SZ118" s="44"/>
      <c r="TA118" s="44"/>
      <c r="TB118" s="44"/>
      <c r="TC118" s="44"/>
      <c r="TD118" s="44"/>
      <c r="TE118" s="44"/>
      <c r="TF118" s="44"/>
      <c r="TG118" s="44"/>
      <c r="TH118" s="44"/>
      <c r="TI118" s="44"/>
      <c r="TJ118" s="44"/>
      <c r="TK118" s="44"/>
      <c r="TL118" s="44"/>
      <c r="TM118" s="44"/>
      <c r="TN118" s="44"/>
      <c r="TO118" s="44"/>
      <c r="TP118" s="44"/>
      <c r="TQ118" s="44"/>
      <c r="TR118" s="44"/>
      <c r="TS118" s="44"/>
      <c r="TT118" s="44"/>
      <c r="TU118" s="44"/>
      <c r="TV118" s="44"/>
      <c r="TW118" s="44"/>
      <c r="TX118" s="44"/>
      <c r="TY118" s="44"/>
    </row>
    <row r="119" spans="1:545" s="103" customFormat="1" x14ac:dyDescent="0.2">
      <c r="A119" s="38" t="s">
        <v>225</v>
      </c>
      <c r="B119" s="38" t="s">
        <v>216</v>
      </c>
      <c r="C119" s="101" t="s">
        <v>217</v>
      </c>
      <c r="D119" s="49">
        <v>0</v>
      </c>
      <c r="E119" s="67">
        <v>0</v>
      </c>
      <c r="F119" s="68">
        <v>0</v>
      </c>
      <c r="G119" s="69">
        <v>0</v>
      </c>
      <c r="H119" s="69">
        <v>0</v>
      </c>
      <c r="I119" s="67">
        <v>0</v>
      </c>
      <c r="J119" s="68">
        <v>3486622</v>
      </c>
      <c r="K119" s="69">
        <v>0</v>
      </c>
      <c r="L119" s="68">
        <v>614576</v>
      </c>
      <c r="M119" s="51">
        <f t="shared" si="24"/>
        <v>4101198</v>
      </c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  <c r="FW119" s="44"/>
      <c r="FX119" s="44"/>
      <c r="FY119" s="44"/>
      <c r="FZ119" s="44"/>
      <c r="GA119" s="44"/>
      <c r="GB119" s="44"/>
      <c r="GC119" s="44"/>
      <c r="GD119" s="44"/>
      <c r="GE119" s="44"/>
      <c r="GF119" s="44"/>
      <c r="GG119" s="44"/>
      <c r="GH119" s="44"/>
      <c r="GI119" s="44"/>
      <c r="GJ119" s="44"/>
      <c r="GK119" s="44"/>
      <c r="GL119" s="44"/>
      <c r="GM119" s="44"/>
      <c r="GN119" s="44"/>
      <c r="GO119" s="44"/>
      <c r="GP119" s="44"/>
      <c r="GQ119" s="44"/>
      <c r="GR119" s="44"/>
      <c r="GS119" s="44"/>
      <c r="GT119" s="44"/>
      <c r="GU119" s="44"/>
      <c r="GV119" s="44"/>
      <c r="GW119" s="44"/>
      <c r="GX119" s="44"/>
      <c r="GY119" s="44"/>
      <c r="GZ119" s="44"/>
      <c r="HA119" s="44"/>
      <c r="HB119" s="44"/>
      <c r="HC119" s="44"/>
      <c r="HD119" s="44"/>
      <c r="HE119" s="44"/>
      <c r="HF119" s="44"/>
      <c r="HG119" s="44"/>
      <c r="HH119" s="44"/>
      <c r="HI119" s="44"/>
      <c r="HJ119" s="44"/>
      <c r="HK119" s="44"/>
      <c r="HL119" s="44"/>
      <c r="HM119" s="44"/>
      <c r="HN119" s="44"/>
      <c r="HO119" s="44"/>
      <c r="HP119" s="44"/>
      <c r="HQ119" s="44"/>
      <c r="HR119" s="44"/>
      <c r="HS119" s="44"/>
      <c r="HT119" s="44"/>
      <c r="HU119" s="44"/>
      <c r="HV119" s="44"/>
      <c r="HW119" s="44"/>
      <c r="HX119" s="44"/>
      <c r="HY119" s="44"/>
      <c r="HZ119" s="44"/>
      <c r="IA119" s="44"/>
      <c r="IB119" s="44"/>
      <c r="IC119" s="44"/>
      <c r="ID119" s="44"/>
      <c r="IE119" s="44"/>
      <c r="IF119" s="44"/>
      <c r="IG119" s="44"/>
      <c r="IH119" s="44"/>
      <c r="II119" s="44"/>
      <c r="IJ119" s="44"/>
      <c r="IK119" s="44"/>
      <c r="IL119" s="44"/>
      <c r="IM119" s="44"/>
      <c r="IN119" s="44"/>
      <c r="IO119" s="44"/>
      <c r="IP119" s="44"/>
      <c r="IQ119" s="44"/>
      <c r="IR119" s="44"/>
      <c r="IS119" s="44"/>
      <c r="IT119" s="44"/>
      <c r="IU119" s="44"/>
      <c r="IV119" s="44"/>
      <c r="IW119" s="44"/>
      <c r="IX119" s="44"/>
      <c r="IY119" s="44"/>
      <c r="IZ119" s="44"/>
      <c r="JA119" s="44"/>
      <c r="JB119" s="44"/>
      <c r="JC119" s="44"/>
      <c r="JD119" s="44"/>
      <c r="JE119" s="44"/>
      <c r="JF119" s="44"/>
      <c r="JG119" s="44"/>
      <c r="JH119" s="44"/>
      <c r="JI119" s="44"/>
      <c r="JJ119" s="44"/>
      <c r="JK119" s="44"/>
      <c r="JL119" s="44"/>
      <c r="JM119" s="44"/>
      <c r="JN119" s="44"/>
      <c r="JO119" s="44"/>
      <c r="JP119" s="44"/>
      <c r="JQ119" s="44"/>
      <c r="JR119" s="44"/>
      <c r="JS119" s="44"/>
      <c r="JT119" s="44"/>
      <c r="JU119" s="44"/>
      <c r="JV119" s="44"/>
      <c r="JW119" s="44"/>
      <c r="JX119" s="44"/>
      <c r="JY119" s="44"/>
      <c r="JZ119" s="44"/>
      <c r="KA119" s="44"/>
      <c r="KB119" s="44"/>
      <c r="KC119" s="44"/>
      <c r="KD119" s="44"/>
      <c r="KE119" s="44"/>
      <c r="KF119" s="44"/>
      <c r="KG119" s="44"/>
      <c r="KH119" s="44"/>
      <c r="KI119" s="44"/>
      <c r="KJ119" s="44"/>
      <c r="KK119" s="44"/>
      <c r="KL119" s="44"/>
      <c r="KM119" s="44"/>
      <c r="KN119" s="44"/>
      <c r="KO119" s="44"/>
      <c r="KP119" s="44"/>
      <c r="KQ119" s="44"/>
      <c r="KR119" s="44"/>
      <c r="KS119" s="44"/>
      <c r="KT119" s="44"/>
      <c r="KU119" s="44"/>
      <c r="KV119" s="44"/>
      <c r="KW119" s="44"/>
      <c r="KX119" s="44"/>
      <c r="KY119" s="44"/>
      <c r="KZ119" s="44"/>
      <c r="LA119" s="44"/>
      <c r="LB119" s="44"/>
      <c r="LC119" s="44"/>
      <c r="LD119" s="44"/>
      <c r="LE119" s="44"/>
      <c r="LF119" s="44"/>
      <c r="LG119" s="44"/>
      <c r="LH119" s="44"/>
      <c r="LI119" s="44"/>
      <c r="LJ119" s="44"/>
      <c r="LK119" s="44"/>
      <c r="LL119" s="44"/>
      <c r="LM119" s="44"/>
      <c r="LN119" s="44"/>
      <c r="LO119" s="44"/>
      <c r="LP119" s="44"/>
      <c r="LQ119" s="44"/>
      <c r="LR119" s="44"/>
      <c r="LS119" s="44"/>
      <c r="LT119" s="44"/>
      <c r="LU119" s="44"/>
      <c r="LV119" s="44"/>
      <c r="LW119" s="44"/>
      <c r="LX119" s="44"/>
      <c r="LY119" s="44"/>
      <c r="LZ119" s="44"/>
      <c r="MA119" s="44"/>
      <c r="MB119" s="44"/>
      <c r="MC119" s="44"/>
      <c r="MD119" s="44"/>
      <c r="ME119" s="44"/>
      <c r="MF119" s="44"/>
      <c r="MG119" s="44"/>
      <c r="MH119" s="44"/>
      <c r="MI119" s="44"/>
      <c r="MJ119" s="44"/>
      <c r="MK119" s="44"/>
      <c r="ML119" s="44"/>
      <c r="MM119" s="44"/>
      <c r="MN119" s="44"/>
      <c r="MO119" s="44"/>
      <c r="MP119" s="44"/>
      <c r="MQ119" s="44"/>
      <c r="MR119" s="44"/>
      <c r="MS119" s="44"/>
      <c r="MT119" s="44"/>
      <c r="MU119" s="44"/>
      <c r="MV119" s="44"/>
      <c r="MW119" s="44"/>
      <c r="MX119" s="44"/>
      <c r="MY119" s="44"/>
      <c r="MZ119" s="44"/>
      <c r="NA119" s="44"/>
      <c r="NB119" s="44"/>
      <c r="NC119" s="44"/>
      <c r="ND119" s="44"/>
      <c r="NE119" s="44"/>
      <c r="NF119" s="44"/>
      <c r="NG119" s="44"/>
      <c r="NH119" s="44"/>
      <c r="NI119" s="44"/>
      <c r="NJ119" s="44"/>
      <c r="NK119" s="44"/>
      <c r="NL119" s="44"/>
      <c r="NM119" s="44"/>
      <c r="NN119" s="44"/>
      <c r="NO119" s="44"/>
      <c r="NP119" s="44"/>
      <c r="NQ119" s="44"/>
      <c r="NR119" s="44"/>
      <c r="NS119" s="44"/>
      <c r="NT119" s="44"/>
      <c r="NU119" s="44"/>
      <c r="NV119" s="44"/>
      <c r="NW119" s="44"/>
      <c r="NX119" s="44"/>
      <c r="NY119" s="44"/>
      <c r="NZ119" s="44"/>
      <c r="OA119" s="44"/>
      <c r="OB119" s="44"/>
      <c r="OC119" s="44"/>
      <c r="OD119" s="44"/>
      <c r="OE119" s="44"/>
      <c r="OF119" s="44"/>
      <c r="OG119" s="44"/>
      <c r="OH119" s="44"/>
      <c r="OI119" s="44"/>
      <c r="OJ119" s="44"/>
      <c r="OK119" s="44"/>
      <c r="OL119" s="44"/>
      <c r="OM119" s="44"/>
      <c r="ON119" s="44"/>
      <c r="OO119" s="44"/>
      <c r="OP119" s="44"/>
      <c r="OQ119" s="44"/>
      <c r="OR119" s="44"/>
      <c r="OS119" s="44"/>
      <c r="OT119" s="44"/>
      <c r="OU119" s="44"/>
      <c r="OV119" s="44"/>
      <c r="OW119" s="44"/>
      <c r="OX119" s="44"/>
      <c r="OY119" s="44"/>
      <c r="OZ119" s="44"/>
      <c r="PA119" s="44"/>
      <c r="PB119" s="44"/>
      <c r="PC119" s="44"/>
      <c r="PD119" s="44"/>
      <c r="PE119" s="44"/>
      <c r="PF119" s="44"/>
      <c r="PG119" s="44"/>
      <c r="PH119" s="44"/>
      <c r="PI119" s="44"/>
      <c r="PJ119" s="44"/>
      <c r="PK119" s="44"/>
      <c r="PL119" s="44"/>
      <c r="PM119" s="44"/>
      <c r="PN119" s="44"/>
      <c r="PO119" s="44"/>
      <c r="PP119" s="44"/>
      <c r="PQ119" s="44"/>
      <c r="PR119" s="44"/>
      <c r="PS119" s="44"/>
      <c r="PT119" s="44"/>
      <c r="PU119" s="44"/>
      <c r="PV119" s="44"/>
      <c r="PW119" s="44"/>
      <c r="PX119" s="44"/>
      <c r="PY119" s="44"/>
      <c r="PZ119" s="44"/>
      <c r="QA119" s="44"/>
      <c r="QB119" s="44"/>
      <c r="QC119" s="44"/>
      <c r="QD119" s="44"/>
      <c r="QE119" s="44"/>
      <c r="QF119" s="44"/>
      <c r="QG119" s="44"/>
      <c r="QH119" s="44"/>
      <c r="QI119" s="44"/>
      <c r="QJ119" s="44"/>
      <c r="QK119" s="44"/>
      <c r="QL119" s="44"/>
      <c r="QM119" s="44"/>
      <c r="QN119" s="44"/>
      <c r="QO119" s="44"/>
      <c r="QP119" s="44"/>
      <c r="QQ119" s="44"/>
      <c r="QR119" s="44"/>
      <c r="QS119" s="44"/>
      <c r="QT119" s="44"/>
      <c r="QU119" s="44"/>
      <c r="QV119" s="44"/>
      <c r="QW119" s="44"/>
      <c r="QX119" s="44"/>
      <c r="QY119" s="44"/>
      <c r="QZ119" s="44"/>
      <c r="RA119" s="44"/>
      <c r="RB119" s="44"/>
      <c r="RC119" s="44"/>
      <c r="RD119" s="44"/>
      <c r="RE119" s="44"/>
      <c r="RF119" s="44"/>
      <c r="RG119" s="44"/>
      <c r="RH119" s="44"/>
      <c r="RI119" s="44"/>
      <c r="RJ119" s="44"/>
      <c r="RK119" s="44"/>
      <c r="RL119" s="44"/>
      <c r="RM119" s="44"/>
      <c r="RN119" s="44"/>
      <c r="RO119" s="44"/>
      <c r="RP119" s="44"/>
      <c r="RQ119" s="44"/>
      <c r="RR119" s="44"/>
      <c r="RS119" s="44"/>
      <c r="RT119" s="44"/>
      <c r="RU119" s="44"/>
      <c r="RV119" s="44"/>
      <c r="RW119" s="44"/>
      <c r="RX119" s="44"/>
      <c r="RY119" s="44"/>
      <c r="RZ119" s="44"/>
      <c r="SA119" s="44"/>
      <c r="SB119" s="44"/>
      <c r="SC119" s="44"/>
      <c r="SD119" s="44"/>
      <c r="SE119" s="44"/>
      <c r="SF119" s="44"/>
      <c r="SG119" s="44"/>
      <c r="SH119" s="44"/>
      <c r="SI119" s="44"/>
      <c r="SJ119" s="44"/>
      <c r="SK119" s="44"/>
      <c r="SL119" s="44"/>
      <c r="SM119" s="44"/>
      <c r="SN119" s="44"/>
      <c r="SO119" s="44"/>
      <c r="SP119" s="44"/>
      <c r="SQ119" s="44"/>
      <c r="SR119" s="44"/>
      <c r="SS119" s="44"/>
      <c r="ST119" s="44"/>
      <c r="SU119" s="44"/>
      <c r="SV119" s="44"/>
      <c r="SW119" s="44"/>
      <c r="SX119" s="44"/>
      <c r="SY119" s="44"/>
      <c r="SZ119" s="44"/>
      <c r="TA119" s="44"/>
      <c r="TB119" s="44"/>
      <c r="TC119" s="44"/>
      <c r="TD119" s="44"/>
      <c r="TE119" s="44"/>
      <c r="TF119" s="44"/>
      <c r="TG119" s="44"/>
      <c r="TH119" s="44"/>
      <c r="TI119" s="44"/>
      <c r="TJ119" s="44"/>
      <c r="TK119" s="44"/>
      <c r="TL119" s="44"/>
      <c r="TM119" s="44"/>
      <c r="TN119" s="44"/>
      <c r="TO119" s="44"/>
      <c r="TP119" s="44"/>
      <c r="TQ119" s="44"/>
      <c r="TR119" s="44"/>
      <c r="TS119" s="44"/>
      <c r="TT119" s="44"/>
      <c r="TU119" s="44"/>
      <c r="TV119" s="44"/>
      <c r="TW119" s="44"/>
      <c r="TX119" s="44"/>
      <c r="TY119" s="44"/>
    </row>
    <row r="120" spans="1:545" s="44" customFormat="1" x14ac:dyDescent="0.2">
      <c r="A120" s="38"/>
      <c r="B120" s="38"/>
      <c r="C120" s="102" t="s">
        <v>226</v>
      </c>
      <c r="D120" s="74">
        <f>D121+D123+D129+D139</f>
        <v>0</v>
      </c>
      <c r="E120" s="75">
        <f t="shared" ref="E120:L120" si="31">E121+E123+E129+E139</f>
        <v>305147344</v>
      </c>
      <c r="F120" s="76">
        <f t="shared" si="31"/>
        <v>360742118</v>
      </c>
      <c r="G120" s="77">
        <f t="shared" si="31"/>
        <v>358796823</v>
      </c>
      <c r="H120" s="77">
        <f t="shared" si="31"/>
        <v>200186983</v>
      </c>
      <c r="I120" s="75">
        <f t="shared" si="31"/>
        <v>367073340</v>
      </c>
      <c r="J120" s="76">
        <f t="shared" si="31"/>
        <v>350977352</v>
      </c>
      <c r="K120" s="77">
        <f t="shared" si="31"/>
        <v>206590208</v>
      </c>
      <c r="L120" s="105">
        <f t="shared" si="31"/>
        <v>198141729</v>
      </c>
      <c r="M120" s="77">
        <f t="shared" si="24"/>
        <v>2347655897</v>
      </c>
      <c r="P120" s="106"/>
    </row>
    <row r="121" spans="1:545" s="35" customFormat="1" x14ac:dyDescent="0.2">
      <c r="A121" s="53"/>
      <c r="B121" s="53"/>
      <c r="C121" s="107" t="s">
        <v>227</v>
      </c>
      <c r="D121" s="66">
        <f>SUM(D122)</f>
        <v>0</v>
      </c>
      <c r="E121" s="67">
        <f t="shared" ref="E121:I121" si="32">SUM(E122)</f>
        <v>0</v>
      </c>
      <c r="F121" s="68">
        <f t="shared" si="32"/>
        <v>0</v>
      </c>
      <c r="G121" s="69">
        <f t="shared" si="32"/>
        <v>0</v>
      </c>
      <c r="H121" s="69">
        <f t="shared" si="32"/>
        <v>0</v>
      </c>
      <c r="I121" s="67">
        <f t="shared" si="32"/>
        <v>0</v>
      </c>
      <c r="J121" s="68">
        <f>SUM(J122)</f>
        <v>20347839</v>
      </c>
      <c r="K121" s="69">
        <f>SUM(K122)</f>
        <v>8413600</v>
      </c>
      <c r="L121" s="68">
        <f>SUM(L122)</f>
        <v>0</v>
      </c>
      <c r="M121" s="51">
        <f t="shared" si="24"/>
        <v>28761439</v>
      </c>
    </row>
    <row r="122" spans="1:545" s="44" customFormat="1" x14ac:dyDescent="0.2">
      <c r="A122" s="38" t="s">
        <v>228</v>
      </c>
      <c r="B122" s="38">
        <v>8303209</v>
      </c>
      <c r="C122" s="107" t="s">
        <v>229</v>
      </c>
      <c r="D122" s="66">
        <v>0</v>
      </c>
      <c r="E122" s="50">
        <v>0</v>
      </c>
      <c r="F122" s="42">
        <v>0</v>
      </c>
      <c r="G122" s="51">
        <v>0</v>
      </c>
      <c r="H122" s="51">
        <v>0</v>
      </c>
      <c r="I122" s="50">
        <v>0</v>
      </c>
      <c r="J122" s="42">
        <v>20347839</v>
      </c>
      <c r="K122" s="51">
        <v>8413600</v>
      </c>
      <c r="L122" s="42">
        <v>0</v>
      </c>
      <c r="M122" s="51">
        <f t="shared" si="24"/>
        <v>28761439</v>
      </c>
    </row>
    <row r="123" spans="1:545" s="35" customFormat="1" x14ac:dyDescent="0.2">
      <c r="A123" s="53"/>
      <c r="B123" s="53"/>
      <c r="C123" s="107" t="s">
        <v>230</v>
      </c>
      <c r="D123" s="66">
        <f t="shared" ref="D123:I123" si="33">SUM(D124:D128)</f>
        <v>0</v>
      </c>
      <c r="E123" s="67">
        <f t="shared" si="33"/>
        <v>34152844</v>
      </c>
      <c r="F123" s="68">
        <f t="shared" si="33"/>
        <v>32422353</v>
      </c>
      <c r="G123" s="69">
        <f t="shared" si="33"/>
        <v>34659389</v>
      </c>
      <c r="H123" s="69">
        <f t="shared" si="33"/>
        <v>23772858</v>
      </c>
      <c r="I123" s="67">
        <f t="shared" si="33"/>
        <v>22721574</v>
      </c>
      <c r="J123" s="68">
        <f t="shared" ref="J123" si="34">SUM(J124:J128)</f>
        <v>33839205</v>
      </c>
      <c r="K123" s="69">
        <f>SUM(K124:K128)</f>
        <v>21743483</v>
      </c>
      <c r="L123" s="68">
        <f>SUM(L124:L128)</f>
        <v>21708604</v>
      </c>
      <c r="M123" s="51">
        <f t="shared" si="24"/>
        <v>225020310</v>
      </c>
    </row>
    <row r="124" spans="1:545" s="44" customFormat="1" x14ac:dyDescent="0.2">
      <c r="A124" s="38" t="s">
        <v>231</v>
      </c>
      <c r="B124" s="38" t="s">
        <v>232</v>
      </c>
      <c r="C124" s="107" t="s">
        <v>233</v>
      </c>
      <c r="D124" s="66">
        <v>0</v>
      </c>
      <c r="E124" s="50">
        <v>20486011</v>
      </c>
      <c r="F124" s="42">
        <v>20727355</v>
      </c>
      <c r="G124" s="51">
        <v>21361639</v>
      </c>
      <c r="H124" s="51">
        <v>14084597</v>
      </c>
      <c r="I124" s="50">
        <v>14084597</v>
      </c>
      <c r="J124" s="42">
        <v>21361639</v>
      </c>
      <c r="K124" s="51">
        <v>13444387</v>
      </c>
      <c r="L124" s="42">
        <v>13444387</v>
      </c>
      <c r="M124" s="51">
        <f t="shared" si="24"/>
        <v>138994612</v>
      </c>
    </row>
    <row r="125" spans="1:545" s="44" customFormat="1" x14ac:dyDescent="0.2">
      <c r="A125" s="38" t="s">
        <v>234</v>
      </c>
      <c r="B125" s="38" t="s">
        <v>235</v>
      </c>
      <c r="C125" s="107" t="s">
        <v>236</v>
      </c>
      <c r="D125" s="66">
        <v>0</v>
      </c>
      <c r="E125" s="50">
        <v>2407164</v>
      </c>
      <c r="F125" s="42">
        <v>1203582</v>
      </c>
      <c r="G125" s="51">
        <v>1203582</v>
      </c>
      <c r="H125" s="51">
        <v>1203582</v>
      </c>
      <c r="I125" s="50">
        <v>1203582</v>
      </c>
      <c r="J125" s="42">
        <v>1203582</v>
      </c>
      <c r="K125" s="51">
        <v>1203582</v>
      </c>
      <c r="L125" s="42">
        <v>1168703</v>
      </c>
      <c r="M125" s="51">
        <f t="shared" si="24"/>
        <v>10797359</v>
      </c>
    </row>
    <row r="126" spans="1:545" s="44" customFormat="1" x14ac:dyDescent="0.2">
      <c r="A126" s="38" t="s">
        <v>237</v>
      </c>
      <c r="B126" s="38" t="s">
        <v>238</v>
      </c>
      <c r="C126" s="107" t="s">
        <v>239</v>
      </c>
      <c r="D126" s="66">
        <v>0</v>
      </c>
      <c r="E126" s="50">
        <v>0</v>
      </c>
      <c r="F126" s="42">
        <v>0</v>
      </c>
      <c r="G126" s="51">
        <v>820184</v>
      </c>
      <c r="H126" s="51">
        <v>1051284</v>
      </c>
      <c r="I126" s="50">
        <v>0</v>
      </c>
      <c r="J126" s="42">
        <v>0</v>
      </c>
      <c r="K126" s="51">
        <v>0</v>
      </c>
      <c r="L126" s="42">
        <v>0</v>
      </c>
      <c r="M126" s="51">
        <f t="shared" si="24"/>
        <v>1871468</v>
      </c>
    </row>
    <row r="127" spans="1:545" s="44" customFormat="1" x14ac:dyDescent="0.2">
      <c r="A127" s="38" t="s">
        <v>240</v>
      </c>
      <c r="B127" s="108" t="s">
        <v>241</v>
      </c>
      <c r="C127" s="107" t="s">
        <v>242</v>
      </c>
      <c r="D127" s="66">
        <v>0</v>
      </c>
      <c r="E127" s="50">
        <v>9938621</v>
      </c>
      <c r="F127" s="42">
        <v>10055707</v>
      </c>
      <c r="G127" s="51">
        <v>10363425</v>
      </c>
      <c r="H127" s="51">
        <v>6833027</v>
      </c>
      <c r="I127" s="50">
        <v>6833027</v>
      </c>
      <c r="J127" s="42">
        <v>10363425</v>
      </c>
      <c r="K127" s="51">
        <v>6522435</v>
      </c>
      <c r="L127" s="42">
        <v>6522435</v>
      </c>
      <c r="M127" s="51">
        <f t="shared" si="24"/>
        <v>67432102</v>
      </c>
    </row>
    <row r="128" spans="1:545" s="44" customFormat="1" x14ac:dyDescent="0.2">
      <c r="A128" s="38" t="s">
        <v>243</v>
      </c>
      <c r="B128" s="108" t="s">
        <v>244</v>
      </c>
      <c r="C128" s="107" t="s">
        <v>245</v>
      </c>
      <c r="D128" s="66">
        <v>0</v>
      </c>
      <c r="E128" s="50">
        <v>1321048</v>
      </c>
      <c r="F128" s="42">
        <v>435709</v>
      </c>
      <c r="G128" s="51">
        <v>910559</v>
      </c>
      <c r="H128" s="51">
        <v>600368</v>
      </c>
      <c r="I128" s="50">
        <v>600368</v>
      </c>
      <c r="J128" s="42">
        <v>910559</v>
      </c>
      <c r="K128" s="51">
        <v>573079</v>
      </c>
      <c r="L128" s="42">
        <v>573079</v>
      </c>
      <c r="M128" s="51">
        <f t="shared" si="24"/>
        <v>5924769</v>
      </c>
    </row>
    <row r="129" spans="1:14" s="35" customFormat="1" x14ac:dyDescent="0.2">
      <c r="A129" s="53"/>
      <c r="B129" s="53"/>
      <c r="C129" s="107" t="s">
        <v>246</v>
      </c>
      <c r="D129" s="66">
        <f t="shared" ref="D129:J129" si="35">SUM(D130:D138)</f>
        <v>0</v>
      </c>
      <c r="E129" s="67">
        <f t="shared" si="35"/>
        <v>270994500</v>
      </c>
      <c r="F129" s="68">
        <f t="shared" si="35"/>
        <v>328319765</v>
      </c>
      <c r="G129" s="69">
        <f t="shared" si="35"/>
        <v>317945821</v>
      </c>
      <c r="H129" s="69">
        <f t="shared" si="35"/>
        <v>176414125</v>
      </c>
      <c r="I129" s="67">
        <f t="shared" si="35"/>
        <v>331145125</v>
      </c>
      <c r="J129" s="68">
        <f t="shared" si="35"/>
        <v>253774621</v>
      </c>
      <c r="K129" s="69">
        <f>SUM(K130:K138)</f>
        <v>176433125</v>
      </c>
      <c r="L129" s="68">
        <f>SUM(L130:L138)</f>
        <v>176433125</v>
      </c>
      <c r="M129" s="51">
        <f t="shared" si="24"/>
        <v>2031460207</v>
      </c>
    </row>
    <row r="130" spans="1:14" s="44" customFormat="1" x14ac:dyDescent="0.2">
      <c r="A130" s="108" t="s">
        <v>247</v>
      </c>
      <c r="B130" s="38" t="s">
        <v>248</v>
      </c>
      <c r="C130" s="107" t="s">
        <v>249</v>
      </c>
      <c r="D130" s="66">
        <v>0</v>
      </c>
      <c r="E130" s="50">
        <v>270994500</v>
      </c>
      <c r="F130" s="42">
        <v>283961501</v>
      </c>
      <c r="G130" s="51">
        <v>295559000</v>
      </c>
      <c r="H130" s="51">
        <v>154235000</v>
      </c>
      <c r="I130" s="50">
        <v>308966000</v>
      </c>
      <c r="J130" s="42">
        <v>231595500</v>
      </c>
      <c r="K130" s="51">
        <v>154254000</v>
      </c>
      <c r="L130" s="42">
        <v>154254000</v>
      </c>
      <c r="M130" s="51">
        <f t="shared" si="24"/>
        <v>1853819501</v>
      </c>
    </row>
    <row r="131" spans="1:14" s="44" customFormat="1" x14ac:dyDescent="0.2">
      <c r="A131" s="38" t="s">
        <v>250</v>
      </c>
      <c r="B131" s="38" t="s">
        <v>251</v>
      </c>
      <c r="C131" s="107" t="s">
        <v>252</v>
      </c>
      <c r="D131" s="66">
        <v>0</v>
      </c>
      <c r="E131" s="50">
        <v>0</v>
      </c>
      <c r="F131" s="42">
        <v>4417661</v>
      </c>
      <c r="G131" s="51">
        <v>2234791</v>
      </c>
      <c r="H131" s="51">
        <v>2208829</v>
      </c>
      <c r="I131" s="50">
        <v>2208829</v>
      </c>
      <c r="J131" s="42">
        <v>2208829</v>
      </c>
      <c r="K131" s="51">
        <v>2208829</v>
      </c>
      <c r="L131" s="42">
        <v>2208829</v>
      </c>
      <c r="M131" s="51">
        <f t="shared" si="24"/>
        <v>17696597</v>
      </c>
    </row>
    <row r="132" spans="1:14" s="44" customFormat="1" x14ac:dyDescent="0.2">
      <c r="A132" s="38" t="s">
        <v>250</v>
      </c>
      <c r="B132" s="38" t="s">
        <v>253</v>
      </c>
      <c r="C132" s="107" t="s">
        <v>254</v>
      </c>
      <c r="D132" s="66">
        <v>0</v>
      </c>
      <c r="E132" s="50">
        <v>0</v>
      </c>
      <c r="F132" s="42">
        <v>3235132</v>
      </c>
      <c r="G132" s="51">
        <v>1643528</v>
      </c>
      <c r="H132" s="51">
        <v>1617566</v>
      </c>
      <c r="I132" s="50">
        <v>1617566</v>
      </c>
      <c r="J132" s="42">
        <v>1617565</v>
      </c>
      <c r="K132" s="51">
        <v>1617566</v>
      </c>
      <c r="L132" s="42">
        <v>1617566</v>
      </c>
      <c r="M132" s="51">
        <f t="shared" si="24"/>
        <v>12966489</v>
      </c>
    </row>
    <row r="133" spans="1:14" s="44" customFormat="1" x14ac:dyDescent="0.2">
      <c r="A133" s="38" t="s">
        <v>250</v>
      </c>
      <c r="B133" s="38" t="s">
        <v>255</v>
      </c>
      <c r="C133" s="107" t="s">
        <v>256</v>
      </c>
      <c r="D133" s="66">
        <v>0</v>
      </c>
      <c r="E133" s="50">
        <v>0</v>
      </c>
      <c r="F133" s="42">
        <v>1981923</v>
      </c>
      <c r="G133" s="51">
        <v>1016922</v>
      </c>
      <c r="H133" s="51">
        <v>990960</v>
      </c>
      <c r="I133" s="50">
        <v>990960</v>
      </c>
      <c r="J133" s="42">
        <v>990960</v>
      </c>
      <c r="K133" s="51">
        <v>990960</v>
      </c>
      <c r="L133" s="42">
        <v>990960</v>
      </c>
      <c r="M133" s="51">
        <f t="shared" ref="M133:M196" si="36">SUM(D133:L133)</f>
        <v>7953645</v>
      </c>
    </row>
    <row r="134" spans="1:14" s="44" customFormat="1" x14ac:dyDescent="0.2">
      <c r="A134" s="38" t="s">
        <v>257</v>
      </c>
      <c r="B134" s="38" t="s">
        <v>258</v>
      </c>
      <c r="C134" s="107" t="s">
        <v>259</v>
      </c>
      <c r="D134" s="66">
        <v>0</v>
      </c>
      <c r="E134" s="50">
        <v>0</v>
      </c>
      <c r="F134" s="42">
        <v>1678679</v>
      </c>
      <c r="G134" s="51">
        <v>865300</v>
      </c>
      <c r="H134" s="51">
        <v>839338</v>
      </c>
      <c r="I134" s="50">
        <v>839338</v>
      </c>
      <c r="J134" s="42">
        <v>839338</v>
      </c>
      <c r="K134" s="51">
        <v>839338</v>
      </c>
      <c r="L134" s="42">
        <v>839338</v>
      </c>
      <c r="M134" s="51">
        <f t="shared" si="36"/>
        <v>6740669</v>
      </c>
    </row>
    <row r="135" spans="1:14" s="109" customFormat="1" x14ac:dyDescent="0.2">
      <c r="A135" s="38" t="s">
        <v>257</v>
      </c>
      <c r="B135" s="38" t="s">
        <v>260</v>
      </c>
      <c r="C135" s="107" t="s">
        <v>261</v>
      </c>
      <c r="D135" s="66">
        <v>0</v>
      </c>
      <c r="E135" s="50">
        <v>0</v>
      </c>
      <c r="F135" s="42">
        <v>8024049</v>
      </c>
      <c r="G135" s="51">
        <v>4037985</v>
      </c>
      <c r="H135" s="51">
        <v>4012023</v>
      </c>
      <c r="I135" s="50">
        <v>4012023</v>
      </c>
      <c r="J135" s="42">
        <v>4012023</v>
      </c>
      <c r="K135" s="51">
        <v>4012023</v>
      </c>
      <c r="L135" s="42">
        <v>4012023</v>
      </c>
      <c r="M135" s="51">
        <f t="shared" si="36"/>
        <v>32122149</v>
      </c>
      <c r="N135" s="44"/>
    </row>
    <row r="136" spans="1:14" s="44" customFormat="1" x14ac:dyDescent="0.2">
      <c r="A136" s="38" t="s">
        <v>257</v>
      </c>
      <c r="B136" s="38" t="s">
        <v>262</v>
      </c>
      <c r="C136" s="107" t="s">
        <v>263</v>
      </c>
      <c r="D136" s="66">
        <v>0</v>
      </c>
      <c r="E136" s="50">
        <v>0</v>
      </c>
      <c r="F136" s="42">
        <v>7468594</v>
      </c>
      <c r="G136" s="51">
        <v>3760259</v>
      </c>
      <c r="H136" s="51">
        <v>3734297</v>
      </c>
      <c r="I136" s="50">
        <v>3734297</v>
      </c>
      <c r="J136" s="42">
        <v>3734297</v>
      </c>
      <c r="K136" s="51">
        <v>3734297</v>
      </c>
      <c r="L136" s="42">
        <v>3734297</v>
      </c>
      <c r="M136" s="51">
        <f t="shared" si="36"/>
        <v>29900338</v>
      </c>
    </row>
    <row r="137" spans="1:14" s="44" customFormat="1" x14ac:dyDescent="0.2">
      <c r="A137" s="38" t="s">
        <v>257</v>
      </c>
      <c r="B137" s="38" t="s">
        <v>264</v>
      </c>
      <c r="C137" s="107" t="s">
        <v>265</v>
      </c>
      <c r="D137" s="66">
        <v>0</v>
      </c>
      <c r="E137" s="50">
        <v>0</v>
      </c>
      <c r="F137" s="42">
        <v>9428280</v>
      </c>
      <c r="G137" s="51">
        <v>4740102</v>
      </c>
      <c r="H137" s="51">
        <v>4714140</v>
      </c>
      <c r="I137" s="50">
        <v>4714140</v>
      </c>
      <c r="J137" s="42">
        <v>4714137</v>
      </c>
      <c r="K137" s="51">
        <v>4714140</v>
      </c>
      <c r="L137" s="42">
        <v>4714140</v>
      </c>
      <c r="M137" s="51">
        <f t="shared" si="36"/>
        <v>37739079</v>
      </c>
    </row>
    <row r="138" spans="1:14" s="44" customFormat="1" x14ac:dyDescent="0.2">
      <c r="A138" s="38" t="s">
        <v>257</v>
      </c>
      <c r="B138" s="38" t="s">
        <v>266</v>
      </c>
      <c r="C138" s="107" t="s">
        <v>267</v>
      </c>
      <c r="D138" s="66">
        <v>0</v>
      </c>
      <c r="E138" s="50">
        <v>0</v>
      </c>
      <c r="F138" s="42">
        <v>8123946</v>
      </c>
      <c r="G138" s="51">
        <v>4087934</v>
      </c>
      <c r="H138" s="51">
        <v>4061972</v>
      </c>
      <c r="I138" s="50">
        <v>4061972</v>
      </c>
      <c r="J138" s="42">
        <v>4061972</v>
      </c>
      <c r="K138" s="51">
        <v>4061972</v>
      </c>
      <c r="L138" s="42">
        <v>4061972</v>
      </c>
      <c r="M138" s="51">
        <f t="shared" si="36"/>
        <v>32521740</v>
      </c>
    </row>
    <row r="139" spans="1:14" s="35" customFormat="1" x14ac:dyDescent="0.2">
      <c r="A139" s="38"/>
      <c r="B139" s="38"/>
      <c r="C139" s="107" t="s">
        <v>268</v>
      </c>
      <c r="D139" s="74">
        <v>0</v>
      </c>
      <c r="E139" s="75">
        <v>0</v>
      </c>
      <c r="F139" s="76">
        <v>0</v>
      </c>
      <c r="G139" s="77">
        <f>SUM(G140:G141)</f>
        <v>6191613</v>
      </c>
      <c r="H139" s="77">
        <f t="shared" ref="H139:I139" si="37">SUM(H140:H141)</f>
        <v>0</v>
      </c>
      <c r="I139" s="75">
        <f t="shared" si="37"/>
        <v>13206641</v>
      </c>
      <c r="J139" s="76">
        <f>SUM(J140:J144)</f>
        <v>43015687</v>
      </c>
      <c r="K139" s="77">
        <f>SUM(K140:K144)</f>
        <v>0</v>
      </c>
      <c r="L139" s="76">
        <f>SUM(L140:L144)</f>
        <v>0</v>
      </c>
      <c r="M139" s="76">
        <f t="shared" si="36"/>
        <v>62413941</v>
      </c>
    </row>
    <row r="140" spans="1:14" s="44" customFormat="1" x14ac:dyDescent="0.2">
      <c r="A140" s="38" t="s">
        <v>269</v>
      </c>
      <c r="B140" s="38" t="s">
        <v>270</v>
      </c>
      <c r="C140" s="107" t="s">
        <v>271</v>
      </c>
      <c r="D140" s="66">
        <v>0</v>
      </c>
      <c r="E140" s="50">
        <v>0</v>
      </c>
      <c r="F140" s="42">
        <v>0</v>
      </c>
      <c r="G140" s="51">
        <v>0</v>
      </c>
      <c r="H140" s="51">
        <v>0</v>
      </c>
      <c r="I140" s="50">
        <v>13206641</v>
      </c>
      <c r="J140" s="42">
        <v>13220640</v>
      </c>
      <c r="K140" s="51">
        <v>0</v>
      </c>
      <c r="L140" s="42">
        <v>0</v>
      </c>
      <c r="M140" s="51">
        <f t="shared" si="36"/>
        <v>26427281</v>
      </c>
    </row>
    <row r="141" spans="1:14" s="44" customFormat="1" x14ac:dyDescent="0.2">
      <c r="A141" s="38" t="s">
        <v>272</v>
      </c>
      <c r="B141" s="38" t="s">
        <v>273</v>
      </c>
      <c r="C141" s="107" t="s">
        <v>274</v>
      </c>
      <c r="D141" s="66">
        <v>0</v>
      </c>
      <c r="E141" s="50">
        <v>0</v>
      </c>
      <c r="F141" s="42">
        <v>0</v>
      </c>
      <c r="G141" s="51">
        <v>6191613</v>
      </c>
      <c r="H141" s="51">
        <v>0</v>
      </c>
      <c r="I141" s="50">
        <v>0</v>
      </c>
      <c r="J141" s="42">
        <v>4127742</v>
      </c>
      <c r="K141" s="51">
        <v>0</v>
      </c>
      <c r="L141" s="42">
        <v>0</v>
      </c>
      <c r="M141" s="51">
        <f t="shared" si="36"/>
        <v>10319355</v>
      </c>
    </row>
    <row r="142" spans="1:14" s="44" customFormat="1" x14ac:dyDescent="0.2">
      <c r="A142" s="38" t="s">
        <v>275</v>
      </c>
      <c r="B142" s="38">
        <v>8303018</v>
      </c>
      <c r="C142" s="107" t="s">
        <v>276</v>
      </c>
      <c r="D142" s="66">
        <v>0</v>
      </c>
      <c r="E142" s="50">
        <v>0</v>
      </c>
      <c r="F142" s="42">
        <v>0</v>
      </c>
      <c r="G142" s="51">
        <v>0</v>
      </c>
      <c r="H142" s="51">
        <v>0</v>
      </c>
      <c r="I142" s="50">
        <v>0</v>
      </c>
      <c r="J142" s="42">
        <v>1829507</v>
      </c>
      <c r="K142" s="51">
        <v>0</v>
      </c>
      <c r="L142" s="42">
        <v>0</v>
      </c>
      <c r="M142" s="51">
        <f t="shared" si="36"/>
        <v>1829507</v>
      </c>
    </row>
    <row r="143" spans="1:14" s="44" customFormat="1" x14ac:dyDescent="0.2">
      <c r="A143" s="38" t="s">
        <v>277</v>
      </c>
      <c r="B143" s="38">
        <v>8303036</v>
      </c>
      <c r="C143" s="107" t="s">
        <v>278</v>
      </c>
      <c r="D143" s="66">
        <v>0</v>
      </c>
      <c r="E143" s="50">
        <v>0</v>
      </c>
      <c r="F143" s="42">
        <v>0</v>
      </c>
      <c r="G143" s="51">
        <v>0</v>
      </c>
      <c r="H143" s="51">
        <v>0</v>
      </c>
      <c r="I143" s="50">
        <v>0</v>
      </c>
      <c r="J143" s="42">
        <v>8789925</v>
      </c>
      <c r="K143" s="51">
        <v>0</v>
      </c>
      <c r="L143" s="42">
        <v>0</v>
      </c>
      <c r="M143" s="51">
        <f t="shared" si="36"/>
        <v>8789925</v>
      </c>
    </row>
    <row r="144" spans="1:14" s="44" customFormat="1" x14ac:dyDescent="0.2">
      <c r="A144" s="38" t="s">
        <v>279</v>
      </c>
      <c r="B144" s="38" t="s">
        <v>280</v>
      </c>
      <c r="C144" s="107" t="s">
        <v>281</v>
      </c>
      <c r="D144" s="66">
        <v>0</v>
      </c>
      <c r="E144" s="50">
        <v>0</v>
      </c>
      <c r="F144" s="42">
        <v>0</v>
      </c>
      <c r="G144" s="51">
        <v>0</v>
      </c>
      <c r="H144" s="51">
        <v>0</v>
      </c>
      <c r="I144" s="50">
        <v>0</v>
      </c>
      <c r="J144" s="42">
        <v>15047873</v>
      </c>
      <c r="K144" s="51">
        <v>0</v>
      </c>
      <c r="L144" s="42">
        <v>0</v>
      </c>
      <c r="M144" s="51">
        <f t="shared" si="36"/>
        <v>15047873</v>
      </c>
    </row>
    <row r="145" spans="1:14" s="35" customFormat="1" x14ac:dyDescent="0.2">
      <c r="A145" s="38"/>
      <c r="B145" s="38"/>
      <c r="C145" s="102" t="s">
        <v>282</v>
      </c>
      <c r="D145" s="74">
        <f>SUM(D146:D161)</f>
        <v>15637225</v>
      </c>
      <c r="E145" s="75">
        <f>SUM(E146:E161)</f>
        <v>0</v>
      </c>
      <c r="F145" s="76">
        <f>SUM(F146:F161)</f>
        <v>295679007</v>
      </c>
      <c r="G145" s="77">
        <f t="shared" ref="G145" si="38">SUM(G146:G161)</f>
        <v>62151919</v>
      </c>
      <c r="H145" s="77">
        <f>SUM(H146:H164)</f>
        <v>726392</v>
      </c>
      <c r="I145" s="75">
        <f>SUM(I146:I163)</f>
        <v>325142245</v>
      </c>
      <c r="J145" s="76">
        <f>SUM(J146:J164)</f>
        <v>18657583</v>
      </c>
      <c r="K145" s="77">
        <f>SUM(K146:K165)</f>
        <v>77107031</v>
      </c>
      <c r="L145" s="76">
        <f>SUM(L146:L165)</f>
        <v>100220208</v>
      </c>
      <c r="M145" s="110">
        <f t="shared" si="36"/>
        <v>895321610</v>
      </c>
    </row>
    <row r="146" spans="1:14" s="44" customFormat="1" x14ac:dyDescent="0.2">
      <c r="A146" s="38" t="s">
        <v>283</v>
      </c>
      <c r="B146" s="38">
        <v>8306101</v>
      </c>
      <c r="C146" s="107" t="s">
        <v>284</v>
      </c>
      <c r="D146" s="49">
        <v>0</v>
      </c>
      <c r="E146" s="50">
        <v>0</v>
      </c>
      <c r="F146" s="42">
        <v>271157447</v>
      </c>
      <c r="G146" s="51">
        <v>0</v>
      </c>
      <c r="H146" s="51">
        <v>0</v>
      </c>
      <c r="I146" s="50">
        <v>268553920</v>
      </c>
      <c r="J146" s="42">
        <v>0</v>
      </c>
      <c r="K146" s="51">
        <v>0</v>
      </c>
      <c r="L146" s="42">
        <v>100220208</v>
      </c>
      <c r="M146" s="51">
        <f t="shared" si="36"/>
        <v>639931575</v>
      </c>
    </row>
    <row r="147" spans="1:14" s="44" customFormat="1" x14ac:dyDescent="0.2">
      <c r="A147" s="38" t="s">
        <v>285</v>
      </c>
      <c r="B147" s="38" t="s">
        <v>286</v>
      </c>
      <c r="C147" s="107" t="s">
        <v>287</v>
      </c>
      <c r="D147" s="49">
        <v>0</v>
      </c>
      <c r="E147" s="50">
        <v>0</v>
      </c>
      <c r="F147" s="42">
        <v>0</v>
      </c>
      <c r="G147" s="51">
        <v>24495812</v>
      </c>
      <c r="H147" s="51">
        <v>0</v>
      </c>
      <c r="I147" s="50">
        <v>1653906</v>
      </c>
      <c r="J147" s="42">
        <v>13058451</v>
      </c>
      <c r="K147" s="51">
        <v>14352509</v>
      </c>
      <c r="L147" s="42">
        <v>0</v>
      </c>
      <c r="M147" s="51">
        <f t="shared" si="36"/>
        <v>53560678</v>
      </c>
    </row>
    <row r="148" spans="1:14" s="44" customFormat="1" x14ac:dyDescent="0.2">
      <c r="A148" s="38" t="s">
        <v>288</v>
      </c>
      <c r="B148" s="38" t="s">
        <v>289</v>
      </c>
      <c r="C148" s="107" t="s">
        <v>290</v>
      </c>
      <c r="D148" s="49">
        <v>0</v>
      </c>
      <c r="E148" s="50">
        <v>0</v>
      </c>
      <c r="F148" s="42">
        <v>4851905</v>
      </c>
      <c r="G148" s="51">
        <v>0</v>
      </c>
      <c r="H148" s="51">
        <v>0</v>
      </c>
      <c r="I148" s="50">
        <v>0</v>
      </c>
      <c r="J148" s="42">
        <v>0</v>
      </c>
      <c r="K148" s="51">
        <v>0</v>
      </c>
      <c r="L148" s="42">
        <v>0</v>
      </c>
      <c r="M148" s="51">
        <f t="shared" si="36"/>
        <v>4851905</v>
      </c>
    </row>
    <row r="149" spans="1:14" s="44" customFormat="1" x14ac:dyDescent="0.2">
      <c r="A149" s="38" t="s">
        <v>291</v>
      </c>
      <c r="B149" s="38">
        <v>8306136</v>
      </c>
      <c r="C149" s="107" t="s">
        <v>292</v>
      </c>
      <c r="D149" s="49">
        <v>0</v>
      </c>
      <c r="E149" s="50">
        <v>0</v>
      </c>
      <c r="F149" s="42">
        <v>5960580</v>
      </c>
      <c r="G149" s="51">
        <v>0</v>
      </c>
      <c r="H149" s="51">
        <v>0</v>
      </c>
      <c r="I149" s="50">
        <v>0</v>
      </c>
      <c r="J149" s="42">
        <v>0</v>
      </c>
      <c r="K149" s="51">
        <v>0</v>
      </c>
      <c r="L149" s="42">
        <v>0</v>
      </c>
      <c r="M149" s="51">
        <f t="shared" si="36"/>
        <v>5960580</v>
      </c>
    </row>
    <row r="150" spans="1:14" s="44" customFormat="1" x14ac:dyDescent="0.2">
      <c r="A150" s="38" t="s">
        <v>293</v>
      </c>
      <c r="B150" s="38">
        <v>8306137</v>
      </c>
      <c r="C150" s="107" t="s">
        <v>294</v>
      </c>
      <c r="D150" s="49">
        <v>0</v>
      </c>
      <c r="E150" s="50">
        <v>0</v>
      </c>
      <c r="F150" s="42">
        <v>1803900</v>
      </c>
      <c r="G150" s="51">
        <v>0</v>
      </c>
      <c r="H150" s="51">
        <v>0</v>
      </c>
      <c r="I150" s="50">
        <v>0</v>
      </c>
      <c r="J150" s="42">
        <v>0</v>
      </c>
      <c r="K150" s="51">
        <v>0</v>
      </c>
      <c r="L150" s="42">
        <v>0</v>
      </c>
      <c r="M150" s="51">
        <f t="shared" si="36"/>
        <v>1803900</v>
      </c>
    </row>
    <row r="151" spans="1:14" s="44" customFormat="1" x14ac:dyDescent="0.2">
      <c r="A151" s="38" t="s">
        <v>295</v>
      </c>
      <c r="B151" s="38">
        <v>8306138</v>
      </c>
      <c r="C151" s="107" t="s">
        <v>296</v>
      </c>
      <c r="D151" s="49">
        <v>0</v>
      </c>
      <c r="E151" s="50">
        <v>0</v>
      </c>
      <c r="F151" s="42">
        <v>1080900</v>
      </c>
      <c r="G151" s="51">
        <v>0</v>
      </c>
      <c r="H151" s="51">
        <v>0</v>
      </c>
      <c r="I151" s="50">
        <v>0</v>
      </c>
      <c r="J151" s="42">
        <v>0</v>
      </c>
      <c r="K151" s="51">
        <v>0</v>
      </c>
      <c r="L151" s="42">
        <v>0</v>
      </c>
      <c r="M151" s="51">
        <f t="shared" si="36"/>
        <v>1080900</v>
      </c>
    </row>
    <row r="152" spans="1:14" s="44" customFormat="1" x14ac:dyDescent="0.2">
      <c r="A152" s="38" t="s">
        <v>297</v>
      </c>
      <c r="B152" s="38">
        <v>8306139</v>
      </c>
      <c r="C152" s="107" t="s">
        <v>298</v>
      </c>
      <c r="D152" s="49">
        <v>0</v>
      </c>
      <c r="E152" s="50">
        <v>0</v>
      </c>
      <c r="F152" s="42">
        <v>2097720</v>
      </c>
      <c r="G152" s="51">
        <v>0</v>
      </c>
      <c r="H152" s="51">
        <v>0</v>
      </c>
      <c r="I152" s="50">
        <v>0</v>
      </c>
      <c r="J152" s="42">
        <v>0</v>
      </c>
      <c r="K152" s="51">
        <v>0</v>
      </c>
      <c r="L152" s="42">
        <v>0</v>
      </c>
      <c r="M152" s="51">
        <f t="shared" si="36"/>
        <v>2097720</v>
      </c>
    </row>
    <row r="153" spans="1:14" s="44" customFormat="1" x14ac:dyDescent="0.2">
      <c r="A153" s="38" t="s">
        <v>299</v>
      </c>
      <c r="B153" s="38">
        <v>8306140</v>
      </c>
      <c r="C153" s="107" t="s">
        <v>300</v>
      </c>
      <c r="D153" s="49">
        <v>0</v>
      </c>
      <c r="E153" s="50">
        <v>0</v>
      </c>
      <c r="F153" s="42">
        <v>2803475</v>
      </c>
      <c r="G153" s="51">
        <v>0</v>
      </c>
      <c r="H153" s="51">
        <v>0</v>
      </c>
      <c r="I153" s="50">
        <v>0</v>
      </c>
      <c r="J153" s="42">
        <v>0</v>
      </c>
      <c r="K153" s="51">
        <v>0</v>
      </c>
      <c r="L153" s="42">
        <v>0</v>
      </c>
      <c r="M153" s="51">
        <f t="shared" si="36"/>
        <v>2803475</v>
      </c>
    </row>
    <row r="154" spans="1:14" s="44" customFormat="1" x14ac:dyDescent="0.2">
      <c r="A154" s="38" t="s">
        <v>301</v>
      </c>
      <c r="B154" s="38">
        <v>8306141</v>
      </c>
      <c r="C154" s="107" t="s">
        <v>302</v>
      </c>
      <c r="D154" s="49">
        <v>0</v>
      </c>
      <c r="E154" s="50">
        <v>0</v>
      </c>
      <c r="F154" s="42">
        <v>1711800</v>
      </c>
      <c r="G154" s="51">
        <v>0</v>
      </c>
      <c r="H154" s="51">
        <v>0</v>
      </c>
      <c r="I154" s="50">
        <v>0</v>
      </c>
      <c r="J154" s="42">
        <v>0</v>
      </c>
      <c r="K154" s="51">
        <v>0</v>
      </c>
      <c r="L154" s="42">
        <v>0</v>
      </c>
      <c r="M154" s="51">
        <f t="shared" si="36"/>
        <v>1711800</v>
      </c>
    </row>
    <row r="155" spans="1:14" s="44" customFormat="1" x14ac:dyDescent="0.2">
      <c r="A155" s="38" t="s">
        <v>303</v>
      </c>
      <c r="B155" s="38">
        <v>8306142</v>
      </c>
      <c r="C155" s="107" t="s">
        <v>304</v>
      </c>
      <c r="D155" s="49">
        <v>0</v>
      </c>
      <c r="E155" s="50">
        <v>0</v>
      </c>
      <c r="F155" s="42">
        <v>1803800</v>
      </c>
      <c r="G155" s="51">
        <v>0</v>
      </c>
      <c r="H155" s="51">
        <v>0</v>
      </c>
      <c r="I155" s="50">
        <v>0</v>
      </c>
      <c r="J155" s="42">
        <v>0</v>
      </c>
      <c r="K155" s="51">
        <v>0</v>
      </c>
      <c r="L155" s="42">
        <v>0</v>
      </c>
      <c r="M155" s="51">
        <f t="shared" si="36"/>
        <v>1803800</v>
      </c>
    </row>
    <row r="156" spans="1:14" s="44" customFormat="1" x14ac:dyDescent="0.2">
      <c r="A156" s="38" t="s">
        <v>305</v>
      </c>
      <c r="B156" s="38">
        <v>8306143</v>
      </c>
      <c r="C156" s="107" t="s">
        <v>306</v>
      </c>
      <c r="D156" s="49">
        <v>0</v>
      </c>
      <c r="E156" s="50">
        <v>0</v>
      </c>
      <c r="F156" s="42">
        <v>2407480</v>
      </c>
      <c r="G156" s="51">
        <v>0</v>
      </c>
      <c r="H156" s="51">
        <v>0</v>
      </c>
      <c r="I156" s="50">
        <v>0</v>
      </c>
      <c r="J156" s="42">
        <v>0</v>
      </c>
      <c r="K156" s="51">
        <v>0</v>
      </c>
      <c r="L156" s="42">
        <v>0</v>
      </c>
      <c r="M156" s="51">
        <f t="shared" si="36"/>
        <v>2407480</v>
      </c>
    </row>
    <row r="157" spans="1:14" s="109" customFormat="1" x14ac:dyDescent="0.2">
      <c r="A157" s="38" t="s">
        <v>307</v>
      </c>
      <c r="B157" s="38" t="s">
        <v>308</v>
      </c>
      <c r="C157" s="111" t="s">
        <v>309</v>
      </c>
      <c r="D157" s="50">
        <v>9029782</v>
      </c>
      <c r="E157" s="50">
        <v>0</v>
      </c>
      <c r="F157" s="42">
        <v>0</v>
      </c>
      <c r="G157" s="51">
        <v>29682341</v>
      </c>
      <c r="H157" s="51">
        <v>0</v>
      </c>
      <c r="I157" s="50">
        <v>0</v>
      </c>
      <c r="J157" s="42">
        <v>0</v>
      </c>
      <c r="K157" s="51">
        <v>0</v>
      </c>
      <c r="L157" s="42">
        <v>0</v>
      </c>
      <c r="M157" s="51">
        <f t="shared" si="36"/>
        <v>38712123</v>
      </c>
      <c r="N157" s="44"/>
    </row>
    <row r="158" spans="1:14" s="44" customFormat="1" x14ac:dyDescent="0.2">
      <c r="A158" s="38" t="s">
        <v>310</v>
      </c>
      <c r="B158" s="38">
        <v>8306118</v>
      </c>
      <c r="C158" s="111" t="s">
        <v>311</v>
      </c>
      <c r="D158" s="50">
        <v>5531181</v>
      </c>
      <c r="E158" s="50">
        <v>0</v>
      </c>
      <c r="F158" s="42">
        <v>0</v>
      </c>
      <c r="G158" s="51">
        <v>6132263</v>
      </c>
      <c r="H158" s="51">
        <v>0</v>
      </c>
      <c r="I158" s="50">
        <v>0</v>
      </c>
      <c r="J158" s="42">
        <v>5599132</v>
      </c>
      <c r="K158" s="51">
        <v>0</v>
      </c>
      <c r="L158" s="42">
        <v>0</v>
      </c>
      <c r="M158" s="51">
        <f t="shared" si="36"/>
        <v>17262576</v>
      </c>
    </row>
    <row r="159" spans="1:14" s="44" customFormat="1" x14ac:dyDescent="0.2">
      <c r="A159" s="38" t="s">
        <v>312</v>
      </c>
      <c r="B159" s="38" t="s">
        <v>313</v>
      </c>
      <c r="C159" s="111" t="s">
        <v>314</v>
      </c>
      <c r="D159" s="50">
        <v>0</v>
      </c>
      <c r="E159" s="50">
        <v>0</v>
      </c>
      <c r="F159" s="42">
        <v>0</v>
      </c>
      <c r="G159" s="51">
        <v>0</v>
      </c>
      <c r="H159" s="51">
        <v>0</v>
      </c>
      <c r="I159" s="50">
        <v>1094878</v>
      </c>
      <c r="J159" s="42">
        <v>0</v>
      </c>
      <c r="K159" s="51">
        <v>7330310</v>
      </c>
      <c r="L159" s="42">
        <v>0</v>
      </c>
      <c r="M159" s="51">
        <f t="shared" si="36"/>
        <v>8425188</v>
      </c>
    </row>
    <row r="160" spans="1:14" s="44" customFormat="1" x14ac:dyDescent="0.2">
      <c r="A160" s="38" t="s">
        <v>315</v>
      </c>
      <c r="B160" s="38" t="s">
        <v>316</v>
      </c>
      <c r="C160" s="111" t="s">
        <v>317</v>
      </c>
      <c r="D160" s="50">
        <v>0</v>
      </c>
      <c r="E160" s="50">
        <v>0</v>
      </c>
      <c r="F160" s="42">
        <v>0</v>
      </c>
      <c r="G160" s="51">
        <v>0</v>
      </c>
      <c r="H160" s="51">
        <v>0</v>
      </c>
      <c r="I160" s="50">
        <v>242719</v>
      </c>
      <c r="J160" s="42">
        <v>0</v>
      </c>
      <c r="K160" s="51">
        <v>0</v>
      </c>
      <c r="L160" s="42">
        <v>0</v>
      </c>
      <c r="M160" s="51">
        <f t="shared" si="36"/>
        <v>242719</v>
      </c>
    </row>
    <row r="161" spans="1:13" s="44" customFormat="1" x14ac:dyDescent="0.2">
      <c r="A161" s="38" t="s">
        <v>318</v>
      </c>
      <c r="B161" s="38" t="s">
        <v>319</v>
      </c>
      <c r="C161" s="111" t="s">
        <v>320</v>
      </c>
      <c r="D161" s="50">
        <v>1076262</v>
      </c>
      <c r="E161" s="50">
        <v>0</v>
      </c>
      <c r="F161" s="42">
        <v>0</v>
      </c>
      <c r="G161" s="51">
        <v>1841503</v>
      </c>
      <c r="H161" s="51">
        <v>0</v>
      </c>
      <c r="I161" s="50">
        <v>0</v>
      </c>
      <c r="J161" s="42">
        <v>0</v>
      </c>
      <c r="K161" s="51">
        <v>836002</v>
      </c>
      <c r="L161" s="42">
        <v>0</v>
      </c>
      <c r="M161" s="51">
        <f t="shared" si="36"/>
        <v>3753767</v>
      </c>
    </row>
    <row r="162" spans="1:13" s="44" customFormat="1" x14ac:dyDescent="0.2">
      <c r="A162" s="38" t="s">
        <v>283</v>
      </c>
      <c r="B162" s="38" t="s">
        <v>321</v>
      </c>
      <c r="C162" s="111" t="s">
        <v>322</v>
      </c>
      <c r="D162" s="50">
        <v>0</v>
      </c>
      <c r="E162" s="50">
        <v>0</v>
      </c>
      <c r="F162" s="42">
        <v>0</v>
      </c>
      <c r="G162" s="51">
        <v>0</v>
      </c>
      <c r="H162" s="51">
        <v>0</v>
      </c>
      <c r="I162" s="50">
        <v>47547957</v>
      </c>
      <c r="J162" s="42">
        <v>0</v>
      </c>
      <c r="K162" s="51">
        <v>28979005</v>
      </c>
      <c r="L162" s="42">
        <v>0</v>
      </c>
      <c r="M162" s="51">
        <f t="shared" si="36"/>
        <v>76526962</v>
      </c>
    </row>
    <row r="163" spans="1:13" s="44" customFormat="1" x14ac:dyDescent="0.2">
      <c r="A163" s="38" t="s">
        <v>283</v>
      </c>
      <c r="B163" s="38" t="s">
        <v>323</v>
      </c>
      <c r="C163" s="111" t="s">
        <v>324</v>
      </c>
      <c r="D163" s="50">
        <v>0</v>
      </c>
      <c r="E163" s="50">
        <v>0</v>
      </c>
      <c r="F163" s="42">
        <v>0</v>
      </c>
      <c r="G163" s="51">
        <v>0</v>
      </c>
      <c r="H163" s="51">
        <v>0</v>
      </c>
      <c r="I163" s="50">
        <v>6048865</v>
      </c>
      <c r="J163" s="42">
        <v>0</v>
      </c>
      <c r="K163" s="51">
        <v>9549669</v>
      </c>
      <c r="L163" s="42">
        <v>0</v>
      </c>
      <c r="M163" s="51">
        <f t="shared" si="36"/>
        <v>15598534</v>
      </c>
    </row>
    <row r="164" spans="1:13" s="44" customFormat="1" x14ac:dyDescent="0.2">
      <c r="A164" s="38" t="s">
        <v>325</v>
      </c>
      <c r="B164" s="38" t="s">
        <v>326</v>
      </c>
      <c r="C164" s="111" t="s">
        <v>327</v>
      </c>
      <c r="D164" s="50">
        <v>0</v>
      </c>
      <c r="E164" s="50">
        <v>0</v>
      </c>
      <c r="F164" s="42">
        <v>0</v>
      </c>
      <c r="G164" s="51">
        <v>0</v>
      </c>
      <c r="H164" s="51">
        <v>726392</v>
      </c>
      <c r="I164" s="50">
        <v>0</v>
      </c>
      <c r="J164" s="42">
        <v>0</v>
      </c>
      <c r="K164" s="51">
        <v>0</v>
      </c>
      <c r="L164" s="42">
        <v>0</v>
      </c>
      <c r="M164" s="51">
        <f t="shared" si="36"/>
        <v>726392</v>
      </c>
    </row>
    <row r="165" spans="1:13" s="44" customFormat="1" x14ac:dyDescent="0.2">
      <c r="A165" s="38" t="s">
        <v>328</v>
      </c>
      <c r="B165" s="38" t="s">
        <v>329</v>
      </c>
      <c r="C165" s="111" t="s">
        <v>330</v>
      </c>
      <c r="D165" s="50">
        <v>0</v>
      </c>
      <c r="E165" s="50">
        <v>0</v>
      </c>
      <c r="F165" s="42">
        <v>0</v>
      </c>
      <c r="G165" s="51">
        <v>0</v>
      </c>
      <c r="H165" s="51">
        <v>0</v>
      </c>
      <c r="I165" s="50">
        <v>0</v>
      </c>
      <c r="J165" s="42">
        <v>0</v>
      </c>
      <c r="K165" s="51">
        <v>16059536</v>
      </c>
      <c r="L165" s="42">
        <v>0</v>
      </c>
      <c r="M165" s="51">
        <f t="shared" si="36"/>
        <v>16059536</v>
      </c>
    </row>
    <row r="166" spans="1:13" s="35" customFormat="1" x14ac:dyDescent="0.2">
      <c r="A166" s="38"/>
      <c r="B166" s="38"/>
      <c r="C166" s="112" t="s">
        <v>331</v>
      </c>
      <c r="D166" s="74">
        <v>0</v>
      </c>
      <c r="E166" s="75">
        <v>0</v>
      </c>
      <c r="F166" s="76">
        <v>0</v>
      </c>
      <c r="G166" s="51">
        <f>SUM(G167)</f>
        <v>42336243</v>
      </c>
      <c r="H166" s="51">
        <f t="shared" ref="H166:K166" si="39">SUM(H167)</f>
        <v>0</v>
      </c>
      <c r="I166" s="50">
        <f t="shared" si="39"/>
        <v>0</v>
      </c>
      <c r="J166" s="42">
        <f t="shared" si="39"/>
        <v>0</v>
      </c>
      <c r="K166" s="51">
        <f t="shared" si="39"/>
        <v>0</v>
      </c>
      <c r="L166" s="42">
        <f>SUM(L167:L168)</f>
        <v>9067446</v>
      </c>
      <c r="M166" s="51">
        <f t="shared" si="36"/>
        <v>51403689</v>
      </c>
    </row>
    <row r="167" spans="1:13" s="44" customFormat="1" x14ac:dyDescent="0.2">
      <c r="A167" s="38" t="s">
        <v>332</v>
      </c>
      <c r="B167" s="38">
        <v>8311132</v>
      </c>
      <c r="C167" s="111" t="s">
        <v>333</v>
      </c>
      <c r="D167" s="50">
        <v>0</v>
      </c>
      <c r="E167" s="50">
        <v>0</v>
      </c>
      <c r="F167" s="42">
        <v>0</v>
      </c>
      <c r="G167" s="51">
        <v>42336243</v>
      </c>
      <c r="H167" s="51">
        <v>0</v>
      </c>
      <c r="I167" s="50">
        <v>0</v>
      </c>
      <c r="J167" s="42">
        <v>0</v>
      </c>
      <c r="K167" s="51">
        <v>0</v>
      </c>
      <c r="L167" s="42">
        <v>6973383</v>
      </c>
      <c r="M167" s="51">
        <f t="shared" si="36"/>
        <v>49309626</v>
      </c>
    </row>
    <row r="168" spans="1:13" s="44" customFormat="1" x14ac:dyDescent="0.2">
      <c r="A168" s="38" t="s">
        <v>334</v>
      </c>
      <c r="B168" s="38" t="s">
        <v>335</v>
      </c>
      <c r="C168" s="111" t="s">
        <v>336</v>
      </c>
      <c r="D168" s="50"/>
      <c r="E168" s="50"/>
      <c r="F168" s="42"/>
      <c r="G168" s="51"/>
      <c r="H168" s="51"/>
      <c r="I168" s="50"/>
      <c r="J168" s="42"/>
      <c r="K168" s="51"/>
      <c r="L168" s="42">
        <v>2094063</v>
      </c>
      <c r="M168" s="51">
        <f t="shared" si="36"/>
        <v>2094063</v>
      </c>
    </row>
    <row r="169" spans="1:13" s="35" customFormat="1" x14ac:dyDescent="0.2">
      <c r="A169" s="38"/>
      <c r="B169" s="38"/>
      <c r="C169" s="112" t="s">
        <v>337</v>
      </c>
      <c r="D169" s="74">
        <v>0</v>
      </c>
      <c r="E169" s="75">
        <v>0</v>
      </c>
      <c r="F169" s="76">
        <v>0</v>
      </c>
      <c r="G169" s="77">
        <f>SUM(G170:G171)</f>
        <v>9689016</v>
      </c>
      <c r="H169" s="77">
        <f t="shared" ref="H169:L169" si="40">SUM(H170:H171)</f>
        <v>2000000</v>
      </c>
      <c r="I169" s="75">
        <f t="shared" si="40"/>
        <v>1165000</v>
      </c>
      <c r="J169" s="76">
        <f t="shared" si="40"/>
        <v>0</v>
      </c>
      <c r="K169" s="77">
        <f t="shared" si="40"/>
        <v>0</v>
      </c>
      <c r="L169" s="76">
        <f t="shared" si="40"/>
        <v>0</v>
      </c>
      <c r="M169" s="76">
        <f t="shared" si="36"/>
        <v>12854016</v>
      </c>
    </row>
    <row r="170" spans="1:13" s="44" customFormat="1" x14ac:dyDescent="0.2">
      <c r="A170" s="38" t="s">
        <v>338</v>
      </c>
      <c r="B170" s="38" t="s">
        <v>339</v>
      </c>
      <c r="C170" s="111" t="s">
        <v>340</v>
      </c>
      <c r="D170" s="50">
        <v>0</v>
      </c>
      <c r="E170" s="50">
        <v>0</v>
      </c>
      <c r="F170" s="42">
        <v>0</v>
      </c>
      <c r="G170" s="51">
        <v>7109016</v>
      </c>
      <c r="H170" s="51">
        <v>2000000</v>
      </c>
      <c r="I170" s="50">
        <v>625000</v>
      </c>
      <c r="J170" s="42">
        <v>0</v>
      </c>
      <c r="K170" s="51">
        <v>0</v>
      </c>
      <c r="L170" s="42">
        <v>0</v>
      </c>
      <c r="M170" s="51">
        <f t="shared" si="36"/>
        <v>9734016</v>
      </c>
    </row>
    <row r="171" spans="1:13" s="44" customFormat="1" x14ac:dyDescent="0.2">
      <c r="A171" s="38" t="s">
        <v>341</v>
      </c>
      <c r="B171" s="38">
        <v>8315123</v>
      </c>
      <c r="C171" s="111" t="s">
        <v>342</v>
      </c>
      <c r="D171" s="50">
        <v>0</v>
      </c>
      <c r="E171" s="50">
        <v>0</v>
      </c>
      <c r="F171" s="42">
        <v>0</v>
      </c>
      <c r="G171" s="51">
        <v>2580000</v>
      </c>
      <c r="H171" s="51">
        <v>0</v>
      </c>
      <c r="I171" s="50">
        <v>540000</v>
      </c>
      <c r="J171" s="42">
        <v>0</v>
      </c>
      <c r="K171" s="51">
        <v>0</v>
      </c>
      <c r="L171" s="42">
        <v>0</v>
      </c>
      <c r="M171" s="51">
        <f t="shared" si="36"/>
        <v>3120000</v>
      </c>
    </row>
    <row r="172" spans="1:13" s="44" customFormat="1" x14ac:dyDescent="0.2">
      <c r="A172" s="38"/>
      <c r="B172" s="38"/>
      <c r="C172" s="112" t="s">
        <v>343</v>
      </c>
      <c r="D172" s="50">
        <f>D173</f>
        <v>0</v>
      </c>
      <c r="E172" s="50">
        <f t="shared" ref="E172:J172" si="41">E173</f>
        <v>0</v>
      </c>
      <c r="F172" s="42">
        <f t="shared" si="41"/>
        <v>0</v>
      </c>
      <c r="G172" s="51">
        <f t="shared" si="41"/>
        <v>0</v>
      </c>
      <c r="H172" s="51">
        <f t="shared" si="41"/>
        <v>0</v>
      </c>
      <c r="I172" s="50">
        <f t="shared" si="41"/>
        <v>0</v>
      </c>
      <c r="J172" s="42">
        <f t="shared" si="41"/>
        <v>0</v>
      </c>
      <c r="K172" s="51">
        <f>SUM(K173)</f>
        <v>6323094</v>
      </c>
      <c r="L172" s="42">
        <f>SUM(L173)</f>
        <v>0</v>
      </c>
      <c r="M172" s="51">
        <f t="shared" si="36"/>
        <v>6323094</v>
      </c>
    </row>
    <row r="173" spans="1:13" s="44" customFormat="1" x14ac:dyDescent="0.2">
      <c r="A173" s="38" t="s">
        <v>344</v>
      </c>
      <c r="B173" s="38" t="s">
        <v>345</v>
      </c>
      <c r="C173" s="111" t="s">
        <v>346</v>
      </c>
      <c r="D173" s="50">
        <v>0</v>
      </c>
      <c r="E173" s="50">
        <v>0</v>
      </c>
      <c r="F173" s="42">
        <v>0</v>
      </c>
      <c r="G173" s="51">
        <v>0</v>
      </c>
      <c r="H173" s="51">
        <v>0</v>
      </c>
      <c r="I173" s="50">
        <v>0</v>
      </c>
      <c r="J173" s="42">
        <v>0</v>
      </c>
      <c r="K173" s="51">
        <v>6323094</v>
      </c>
      <c r="L173" s="42">
        <v>0</v>
      </c>
      <c r="M173" s="51">
        <f t="shared" si="36"/>
        <v>6323094</v>
      </c>
    </row>
    <row r="174" spans="1:13" s="35" customFormat="1" x14ac:dyDescent="0.2">
      <c r="A174" s="38"/>
      <c r="B174" s="38"/>
      <c r="C174" s="112" t="s">
        <v>347</v>
      </c>
      <c r="D174" s="74">
        <v>0</v>
      </c>
      <c r="E174" s="75">
        <v>0</v>
      </c>
      <c r="F174" s="76">
        <v>0</v>
      </c>
      <c r="G174" s="77">
        <f>SUM(G175)</f>
        <v>1601336</v>
      </c>
      <c r="H174" s="77">
        <f t="shared" ref="H174:I174" si="42">SUM(H175)</f>
        <v>0</v>
      </c>
      <c r="I174" s="75">
        <f t="shared" si="42"/>
        <v>0</v>
      </c>
      <c r="J174" s="76">
        <f>SUM(J175:J176)</f>
        <v>41522243</v>
      </c>
      <c r="K174" s="77">
        <f>SUM(K175:K176)</f>
        <v>0</v>
      </c>
      <c r="L174" s="76">
        <f>SUM(L175:L176)</f>
        <v>0</v>
      </c>
      <c r="M174" s="51">
        <f t="shared" si="36"/>
        <v>43123579</v>
      </c>
    </row>
    <row r="175" spans="1:13" s="44" customFormat="1" x14ac:dyDescent="0.2">
      <c r="A175" s="38" t="s">
        <v>348</v>
      </c>
      <c r="B175" s="38">
        <v>8323102</v>
      </c>
      <c r="C175" s="111" t="s">
        <v>349</v>
      </c>
      <c r="D175" s="50">
        <v>0</v>
      </c>
      <c r="E175" s="50">
        <v>0</v>
      </c>
      <c r="F175" s="42">
        <v>0</v>
      </c>
      <c r="G175" s="51">
        <v>1601336</v>
      </c>
      <c r="H175" s="51">
        <v>0</v>
      </c>
      <c r="I175" s="50">
        <v>0</v>
      </c>
      <c r="J175" s="42">
        <v>0</v>
      </c>
      <c r="K175" s="51">
        <v>0</v>
      </c>
      <c r="L175" s="42">
        <v>0</v>
      </c>
      <c r="M175" s="51">
        <f t="shared" si="36"/>
        <v>1601336</v>
      </c>
    </row>
    <row r="176" spans="1:13" s="44" customFormat="1" x14ac:dyDescent="0.2">
      <c r="A176" s="38" t="s">
        <v>350</v>
      </c>
      <c r="B176" s="38" t="s">
        <v>351</v>
      </c>
      <c r="C176" s="111" t="s">
        <v>352</v>
      </c>
      <c r="D176" s="50">
        <v>0</v>
      </c>
      <c r="E176" s="50">
        <v>0</v>
      </c>
      <c r="F176" s="42">
        <v>0</v>
      </c>
      <c r="G176" s="51">
        <v>0</v>
      </c>
      <c r="H176" s="51">
        <v>0</v>
      </c>
      <c r="I176" s="50">
        <v>0</v>
      </c>
      <c r="J176" s="42">
        <v>41522243</v>
      </c>
      <c r="K176" s="51">
        <v>0</v>
      </c>
      <c r="L176" s="42">
        <v>0</v>
      </c>
      <c r="M176" s="51">
        <f t="shared" si="36"/>
        <v>41522243</v>
      </c>
    </row>
    <row r="177" spans="1:13" s="35" customFormat="1" x14ac:dyDescent="0.2">
      <c r="A177" s="38"/>
      <c r="B177" s="38"/>
      <c r="C177" s="112" t="s">
        <v>353</v>
      </c>
      <c r="D177" s="74">
        <f>D178+D179</f>
        <v>0</v>
      </c>
      <c r="E177" s="75">
        <f t="shared" ref="E177:J177" si="43">E178+E179</f>
        <v>0</v>
      </c>
      <c r="F177" s="76">
        <f t="shared" si="43"/>
        <v>0</v>
      </c>
      <c r="G177" s="77">
        <f t="shared" si="43"/>
        <v>0</v>
      </c>
      <c r="H177" s="77">
        <f t="shared" si="43"/>
        <v>0</v>
      </c>
      <c r="I177" s="75">
        <f t="shared" si="43"/>
        <v>1076759</v>
      </c>
      <c r="J177" s="76">
        <f t="shared" si="43"/>
        <v>0</v>
      </c>
      <c r="K177" s="77">
        <f>K178+K179</f>
        <v>1194206</v>
      </c>
      <c r="L177" s="76">
        <f>L178+L179</f>
        <v>0</v>
      </c>
      <c r="M177" s="77">
        <f t="shared" si="36"/>
        <v>2270965</v>
      </c>
    </row>
    <row r="178" spans="1:13" s="44" customFormat="1" x14ac:dyDescent="0.2">
      <c r="A178" s="38" t="s">
        <v>354</v>
      </c>
      <c r="B178" s="38" t="s">
        <v>355</v>
      </c>
      <c r="C178" s="111" t="s">
        <v>356</v>
      </c>
      <c r="D178" s="50">
        <v>0</v>
      </c>
      <c r="E178" s="50">
        <v>0</v>
      </c>
      <c r="F178" s="42">
        <v>0</v>
      </c>
      <c r="G178" s="51">
        <v>0</v>
      </c>
      <c r="H178" s="51">
        <v>0</v>
      </c>
      <c r="I178" s="50">
        <v>1076759</v>
      </c>
      <c r="J178" s="42">
        <v>0</v>
      </c>
      <c r="K178" s="51">
        <v>0</v>
      </c>
      <c r="L178" s="42">
        <v>0</v>
      </c>
      <c r="M178" s="51">
        <f t="shared" si="36"/>
        <v>1076759</v>
      </c>
    </row>
    <row r="179" spans="1:13" s="44" customFormat="1" x14ac:dyDescent="0.2">
      <c r="A179" s="38" t="s">
        <v>357</v>
      </c>
      <c r="B179" s="38" t="s">
        <v>358</v>
      </c>
      <c r="C179" s="111" t="s">
        <v>359</v>
      </c>
      <c r="D179" s="50">
        <v>0</v>
      </c>
      <c r="E179" s="50">
        <v>0</v>
      </c>
      <c r="F179" s="42">
        <v>0</v>
      </c>
      <c r="G179" s="51">
        <v>0</v>
      </c>
      <c r="H179" s="51">
        <v>0</v>
      </c>
      <c r="I179" s="50">
        <v>0</v>
      </c>
      <c r="J179" s="42">
        <v>0</v>
      </c>
      <c r="K179" s="51">
        <v>1194206</v>
      </c>
      <c r="L179" s="42">
        <v>0</v>
      </c>
      <c r="M179" s="51">
        <f t="shared" si="36"/>
        <v>1194206</v>
      </c>
    </row>
    <row r="180" spans="1:13" s="35" customFormat="1" x14ac:dyDescent="0.2">
      <c r="A180" s="38"/>
      <c r="B180" s="38"/>
      <c r="C180" s="112" t="s">
        <v>360</v>
      </c>
      <c r="D180" s="74">
        <f>D181+D182</f>
        <v>0</v>
      </c>
      <c r="E180" s="75">
        <v>0</v>
      </c>
      <c r="F180" s="76">
        <v>0</v>
      </c>
      <c r="G180" s="77">
        <v>0</v>
      </c>
      <c r="H180" s="77">
        <f>SUM(H181)</f>
        <v>18868175</v>
      </c>
      <c r="I180" s="75">
        <f t="shared" ref="I180" si="44">SUM(I181)</f>
        <v>0</v>
      </c>
      <c r="J180" s="77">
        <f>SUM(J181)</f>
        <v>0</v>
      </c>
      <c r="K180" s="75">
        <f>SUM(K181:K182)</f>
        <v>1490226</v>
      </c>
      <c r="L180" s="75">
        <f>SUM(L181:L182)</f>
        <v>0</v>
      </c>
      <c r="M180" s="76">
        <f t="shared" si="36"/>
        <v>20358401</v>
      </c>
    </row>
    <row r="181" spans="1:13" s="44" customFormat="1" x14ac:dyDescent="0.2">
      <c r="A181" s="38" t="s">
        <v>361</v>
      </c>
      <c r="B181" s="38">
        <v>8321111</v>
      </c>
      <c r="C181" s="111" t="s">
        <v>362</v>
      </c>
      <c r="D181" s="50">
        <v>0</v>
      </c>
      <c r="E181" s="50">
        <v>0</v>
      </c>
      <c r="F181" s="42">
        <v>0</v>
      </c>
      <c r="G181" s="51">
        <v>0</v>
      </c>
      <c r="H181" s="51">
        <v>18868175</v>
      </c>
      <c r="I181" s="50">
        <v>0</v>
      </c>
      <c r="J181" s="42">
        <v>0</v>
      </c>
      <c r="K181" s="51">
        <v>0</v>
      </c>
      <c r="L181" s="42">
        <v>0</v>
      </c>
      <c r="M181" s="51">
        <f t="shared" si="36"/>
        <v>18868175</v>
      </c>
    </row>
    <row r="182" spans="1:13" s="44" customFormat="1" x14ac:dyDescent="0.2">
      <c r="A182" s="38" t="s">
        <v>363</v>
      </c>
      <c r="B182" s="38" t="s">
        <v>364</v>
      </c>
      <c r="C182" s="111" t="s">
        <v>365</v>
      </c>
      <c r="D182" s="50">
        <v>0</v>
      </c>
      <c r="E182" s="50">
        <v>0</v>
      </c>
      <c r="F182" s="42">
        <v>0</v>
      </c>
      <c r="G182" s="51">
        <v>0</v>
      </c>
      <c r="H182" s="51">
        <v>0</v>
      </c>
      <c r="I182" s="50">
        <v>0</v>
      </c>
      <c r="J182" s="42">
        <v>0</v>
      </c>
      <c r="K182" s="51">
        <v>1490226</v>
      </c>
      <c r="L182" s="42">
        <v>0</v>
      </c>
      <c r="M182" s="51">
        <f t="shared" si="36"/>
        <v>1490226</v>
      </c>
    </row>
    <row r="183" spans="1:13" s="44" customFormat="1" x14ac:dyDescent="0.2">
      <c r="A183" s="38"/>
      <c r="B183" s="38"/>
      <c r="C183" s="112" t="s">
        <v>366</v>
      </c>
      <c r="D183" s="74">
        <f>D184+D204</f>
        <v>84280123</v>
      </c>
      <c r="E183" s="75">
        <f>E184+E204</f>
        <v>80572900</v>
      </c>
      <c r="F183" s="76">
        <f>F184+F204</f>
        <v>92201266</v>
      </c>
      <c r="G183" s="77">
        <f>G184+G204</f>
        <v>84820629</v>
      </c>
      <c r="H183" s="77">
        <f t="shared" ref="H183:L183" si="45">H184+H204</f>
        <v>63245009</v>
      </c>
      <c r="I183" s="75">
        <f t="shared" si="45"/>
        <v>77637632</v>
      </c>
      <c r="J183" s="76">
        <f t="shared" si="45"/>
        <v>86770268</v>
      </c>
      <c r="K183" s="77">
        <f t="shared" si="45"/>
        <v>79926164</v>
      </c>
      <c r="L183" s="76">
        <f t="shared" si="45"/>
        <v>86656854</v>
      </c>
      <c r="M183" s="77">
        <f t="shared" si="36"/>
        <v>736110845</v>
      </c>
    </row>
    <row r="184" spans="1:13" s="35" customFormat="1" x14ac:dyDescent="0.2">
      <c r="A184" s="38"/>
      <c r="B184" s="38"/>
      <c r="C184" s="113" t="s">
        <v>367</v>
      </c>
      <c r="D184" s="75">
        <f>SUM(D185:D196)</f>
        <v>83636194</v>
      </c>
      <c r="E184" s="75">
        <f>SUM(E185:E196)</f>
        <v>78111779</v>
      </c>
      <c r="F184" s="76">
        <f>SUM(F185:F196)</f>
        <v>88080451</v>
      </c>
      <c r="G184" s="77">
        <f>SUM(G185:G196)</f>
        <v>81827316</v>
      </c>
      <c r="H184" s="77">
        <f t="shared" ref="H184:K184" si="46">SUM(H185:H196)</f>
        <v>61585165</v>
      </c>
      <c r="I184" s="75">
        <f t="shared" si="46"/>
        <v>75125328</v>
      </c>
      <c r="J184" s="76">
        <f t="shared" si="46"/>
        <v>84232246</v>
      </c>
      <c r="K184" s="77">
        <f t="shared" si="46"/>
        <v>76236437</v>
      </c>
      <c r="L184" s="76">
        <f>SUM(L185:L196)</f>
        <v>83253919</v>
      </c>
      <c r="M184" s="77">
        <f t="shared" si="36"/>
        <v>712088835</v>
      </c>
    </row>
    <row r="185" spans="1:13" s="44" customFormat="1" x14ac:dyDescent="0.2">
      <c r="A185" s="38" t="s">
        <v>15</v>
      </c>
      <c r="B185" s="38" t="s">
        <v>368</v>
      </c>
      <c r="C185" s="111" t="s">
        <v>369</v>
      </c>
      <c r="D185" s="50">
        <v>38568</v>
      </c>
      <c r="E185" s="50">
        <v>52359</v>
      </c>
      <c r="F185" s="42">
        <v>66330</v>
      </c>
      <c r="G185" s="51">
        <v>89482</v>
      </c>
      <c r="H185" s="51">
        <v>164503</v>
      </c>
      <c r="I185" s="50">
        <v>75457</v>
      </c>
      <c r="J185" s="42">
        <v>61972</v>
      </c>
      <c r="K185" s="51">
        <v>57825</v>
      </c>
      <c r="L185" s="42">
        <v>59444</v>
      </c>
      <c r="M185" s="51">
        <f t="shared" si="36"/>
        <v>665940</v>
      </c>
    </row>
    <row r="186" spans="1:13" s="44" customFormat="1" x14ac:dyDescent="0.2">
      <c r="A186" s="38" t="s">
        <v>114</v>
      </c>
      <c r="B186" s="38">
        <v>8401120</v>
      </c>
      <c r="C186" s="114" t="s">
        <v>370</v>
      </c>
      <c r="D186" s="50">
        <v>10112540</v>
      </c>
      <c r="E186" s="50">
        <v>10112540</v>
      </c>
      <c r="F186" s="42">
        <v>10112540</v>
      </c>
      <c r="G186" s="51">
        <v>10112540</v>
      </c>
      <c r="H186" s="51">
        <v>10112540</v>
      </c>
      <c r="I186" s="50">
        <v>10112540</v>
      </c>
      <c r="J186" s="42">
        <v>10112540</v>
      </c>
      <c r="K186" s="51">
        <v>10112540</v>
      </c>
      <c r="L186" s="42">
        <v>10112540</v>
      </c>
      <c r="M186" s="51">
        <f t="shared" si="36"/>
        <v>91012860</v>
      </c>
    </row>
    <row r="187" spans="1:13" s="44" customFormat="1" x14ac:dyDescent="0.2">
      <c r="A187" s="38" t="s">
        <v>15</v>
      </c>
      <c r="B187" s="38" t="s">
        <v>371</v>
      </c>
      <c r="C187" s="111" t="s">
        <v>372</v>
      </c>
      <c r="D187" s="50">
        <v>46658369</v>
      </c>
      <c r="E187" s="50">
        <v>36931031</v>
      </c>
      <c r="F187" s="42">
        <v>38861404</v>
      </c>
      <c r="G187" s="51">
        <v>47589864</v>
      </c>
      <c r="H187" s="51">
        <v>34461387</v>
      </c>
      <c r="I187" s="50">
        <v>38156371</v>
      </c>
      <c r="J187" s="42">
        <v>42031157</v>
      </c>
      <c r="K187" s="51">
        <v>42112746</v>
      </c>
      <c r="L187" s="42">
        <v>47392001</v>
      </c>
      <c r="M187" s="51">
        <f t="shared" si="36"/>
        <v>374194330</v>
      </c>
    </row>
    <row r="188" spans="1:13" s="44" customFormat="1" x14ac:dyDescent="0.2">
      <c r="A188" s="38" t="s">
        <v>114</v>
      </c>
      <c r="B188" s="38">
        <v>8401121</v>
      </c>
      <c r="C188" s="114" t="s">
        <v>373</v>
      </c>
      <c r="D188" s="50">
        <v>2947498</v>
      </c>
      <c r="E188" s="50">
        <v>2735433</v>
      </c>
      <c r="F188" s="42">
        <v>4031439</v>
      </c>
      <c r="G188" s="51">
        <v>2337525</v>
      </c>
      <c r="H188" s="51">
        <v>2684006</v>
      </c>
      <c r="I188" s="50">
        <v>4183916</v>
      </c>
      <c r="J188" s="42">
        <v>4308279</v>
      </c>
      <c r="K188" s="51">
        <v>3419022</v>
      </c>
      <c r="L188" s="42">
        <v>3395501</v>
      </c>
      <c r="M188" s="51">
        <f t="shared" si="36"/>
        <v>30042619</v>
      </c>
    </row>
    <row r="189" spans="1:13" s="44" customFormat="1" x14ac:dyDescent="0.2">
      <c r="A189" s="38" t="s">
        <v>15</v>
      </c>
      <c r="B189" s="38" t="s">
        <v>374</v>
      </c>
      <c r="C189" s="111" t="s">
        <v>375</v>
      </c>
      <c r="D189" s="50">
        <v>27835</v>
      </c>
      <c r="E189" s="50">
        <v>634201</v>
      </c>
      <c r="F189" s="42">
        <v>323896</v>
      </c>
      <c r="G189" s="51">
        <v>122892</v>
      </c>
      <c r="H189" s="51">
        <v>97975</v>
      </c>
      <c r="I189" s="50">
        <v>77061</v>
      </c>
      <c r="J189" s="42">
        <v>119947</v>
      </c>
      <c r="K189" s="51">
        <v>421124</v>
      </c>
      <c r="L189" s="42">
        <v>707591</v>
      </c>
      <c r="M189" s="51">
        <f t="shared" si="36"/>
        <v>2532522</v>
      </c>
    </row>
    <row r="190" spans="1:13" s="44" customFormat="1" x14ac:dyDescent="0.2">
      <c r="A190" s="38" t="s">
        <v>15</v>
      </c>
      <c r="B190" s="38" t="s">
        <v>376</v>
      </c>
      <c r="C190" s="111" t="s">
        <v>377</v>
      </c>
      <c r="D190" s="50">
        <v>95141</v>
      </c>
      <c r="E190" s="50">
        <v>236175</v>
      </c>
      <c r="F190" s="42">
        <v>507725</v>
      </c>
      <c r="G190" s="51">
        <v>318802</v>
      </c>
      <c r="H190" s="51">
        <v>451652</v>
      </c>
      <c r="I190" s="50">
        <v>1758855</v>
      </c>
      <c r="J190" s="42">
        <v>808032</v>
      </c>
      <c r="K190" s="51">
        <v>658101</v>
      </c>
      <c r="L190" s="42">
        <v>453001</v>
      </c>
      <c r="M190" s="51">
        <f t="shared" si="36"/>
        <v>5287484</v>
      </c>
    </row>
    <row r="191" spans="1:13" s="44" customFormat="1" x14ac:dyDescent="0.2">
      <c r="A191" s="38" t="s">
        <v>15</v>
      </c>
      <c r="B191" s="38" t="s">
        <v>378</v>
      </c>
      <c r="C191" s="111" t="s">
        <v>379</v>
      </c>
      <c r="D191" s="50">
        <v>0</v>
      </c>
      <c r="E191" s="50">
        <v>0</v>
      </c>
      <c r="F191" s="42">
        <v>56783</v>
      </c>
      <c r="G191" s="51">
        <v>-14196</v>
      </c>
      <c r="H191" s="51">
        <v>0</v>
      </c>
      <c r="I191" s="50">
        <v>0</v>
      </c>
      <c r="J191" s="42">
        <v>0</v>
      </c>
      <c r="K191" s="51">
        <v>0</v>
      </c>
      <c r="L191" s="42">
        <v>0</v>
      </c>
      <c r="M191" s="51">
        <f t="shared" si="36"/>
        <v>42587</v>
      </c>
    </row>
    <row r="192" spans="1:13" s="44" customFormat="1" x14ac:dyDescent="0.2">
      <c r="A192" s="38" t="s">
        <v>15</v>
      </c>
      <c r="B192" s="38" t="s">
        <v>380</v>
      </c>
      <c r="C192" s="111" t="s">
        <v>381</v>
      </c>
      <c r="D192" s="50">
        <v>1099</v>
      </c>
      <c r="E192" s="50">
        <v>3316</v>
      </c>
      <c r="F192" s="42">
        <v>3517</v>
      </c>
      <c r="G192" s="51">
        <v>1044</v>
      </c>
      <c r="H192" s="51">
        <v>1112</v>
      </c>
      <c r="I192" s="50">
        <v>4188</v>
      </c>
      <c r="J192" s="42">
        <v>2644</v>
      </c>
      <c r="K192" s="51">
        <v>2587</v>
      </c>
      <c r="L192" s="42">
        <v>1308</v>
      </c>
      <c r="M192" s="51">
        <f t="shared" si="36"/>
        <v>20815</v>
      </c>
    </row>
    <row r="193" spans="1:13" s="44" customFormat="1" x14ac:dyDescent="0.2">
      <c r="A193" s="38" t="s">
        <v>15</v>
      </c>
      <c r="B193" s="38" t="s">
        <v>382</v>
      </c>
      <c r="C193" s="111" t="s">
        <v>383</v>
      </c>
      <c r="D193" s="50">
        <v>302</v>
      </c>
      <c r="E193" s="50">
        <v>1205</v>
      </c>
      <c r="F193" s="42">
        <v>2031</v>
      </c>
      <c r="G193" s="51">
        <v>660</v>
      </c>
      <c r="H193" s="51">
        <v>831</v>
      </c>
      <c r="I193" s="50">
        <v>1772</v>
      </c>
      <c r="J193" s="42">
        <v>3153</v>
      </c>
      <c r="K193" s="51">
        <v>1324</v>
      </c>
      <c r="L193" s="42">
        <v>408</v>
      </c>
      <c r="M193" s="51">
        <f t="shared" si="36"/>
        <v>11686</v>
      </c>
    </row>
    <row r="194" spans="1:13" s="44" customFormat="1" x14ac:dyDescent="0.2">
      <c r="A194" s="38" t="s">
        <v>15</v>
      </c>
      <c r="B194" s="38" t="s">
        <v>384</v>
      </c>
      <c r="C194" s="111" t="s">
        <v>385</v>
      </c>
      <c r="D194" s="50">
        <v>6651078</v>
      </c>
      <c r="E194" s="50">
        <v>10212688</v>
      </c>
      <c r="F194" s="42">
        <v>9421682</v>
      </c>
      <c r="G194" s="51">
        <v>7384540</v>
      </c>
      <c r="H194" s="51">
        <v>6762948</v>
      </c>
      <c r="I194" s="50">
        <v>8592428</v>
      </c>
      <c r="J194" s="42">
        <v>7980763</v>
      </c>
      <c r="K194" s="51">
        <v>7718473</v>
      </c>
      <c r="L194" s="42">
        <v>8328287</v>
      </c>
      <c r="M194" s="51">
        <f t="shared" si="36"/>
        <v>73052887</v>
      </c>
    </row>
    <row r="195" spans="1:13" s="44" customFormat="1" x14ac:dyDescent="0.2">
      <c r="A195" s="38" t="s">
        <v>15</v>
      </c>
      <c r="B195" s="38" t="s">
        <v>386</v>
      </c>
      <c r="C195" s="111" t="s">
        <v>387</v>
      </c>
      <c r="D195" s="50">
        <v>0</v>
      </c>
      <c r="E195" s="50">
        <v>0</v>
      </c>
      <c r="F195" s="42">
        <v>0</v>
      </c>
      <c r="G195" s="51">
        <v>0</v>
      </c>
      <c r="H195" s="51">
        <v>0</v>
      </c>
      <c r="I195" s="50">
        <v>0</v>
      </c>
      <c r="J195" s="42">
        <v>0</v>
      </c>
      <c r="K195" s="51">
        <v>0</v>
      </c>
      <c r="L195" s="42">
        <v>992600</v>
      </c>
      <c r="M195" s="51">
        <f t="shared" si="36"/>
        <v>992600</v>
      </c>
    </row>
    <row r="196" spans="1:13" s="35" customFormat="1" x14ac:dyDescent="0.2">
      <c r="A196" s="38"/>
      <c r="B196" s="38"/>
      <c r="C196" s="113" t="s">
        <v>388</v>
      </c>
      <c r="D196" s="75">
        <f>SUM(D197:D202)</f>
        <v>17103764</v>
      </c>
      <c r="E196" s="75">
        <f>SUM(E197:E202)</f>
        <v>17192831</v>
      </c>
      <c r="F196" s="76">
        <f>SUM(F197:F202)</f>
        <v>24693104</v>
      </c>
      <c r="G196" s="77">
        <f>SUM(G197:G202)</f>
        <v>13884163</v>
      </c>
      <c r="H196" s="77">
        <f t="shared" ref="H196:K196" si="47">SUM(H197:H202)</f>
        <v>6848211</v>
      </c>
      <c r="I196" s="75">
        <f>SUM(I197:I202)</f>
        <v>12162740</v>
      </c>
      <c r="J196" s="76">
        <f t="shared" si="47"/>
        <v>18803759</v>
      </c>
      <c r="K196" s="77">
        <f t="shared" si="47"/>
        <v>11732695</v>
      </c>
      <c r="L196" s="76">
        <f>SUM(L197:L203)</f>
        <v>11811238</v>
      </c>
      <c r="M196" s="32">
        <f t="shared" si="36"/>
        <v>134232505</v>
      </c>
    </row>
    <row r="197" spans="1:13" s="44" customFormat="1" x14ac:dyDescent="0.2">
      <c r="A197" s="38" t="s">
        <v>114</v>
      </c>
      <c r="B197" s="38" t="s">
        <v>389</v>
      </c>
      <c r="C197" s="111" t="s">
        <v>390</v>
      </c>
      <c r="D197" s="50">
        <v>1739650</v>
      </c>
      <c r="E197" s="50">
        <v>1774082</v>
      </c>
      <c r="F197" s="42">
        <v>1556484</v>
      </c>
      <c r="G197" s="51">
        <v>1365650</v>
      </c>
      <c r="H197" s="51">
        <v>825445</v>
      </c>
      <c r="I197" s="50">
        <v>1028294</v>
      </c>
      <c r="J197" s="42">
        <v>2444069</v>
      </c>
      <c r="K197" s="51">
        <v>1116570</v>
      </c>
      <c r="L197" s="42">
        <v>0</v>
      </c>
      <c r="M197" s="51">
        <f t="shared" ref="M197:M240" si="48">SUM(D197:L197)</f>
        <v>11850244</v>
      </c>
    </row>
    <row r="198" spans="1:13" s="44" customFormat="1" x14ac:dyDescent="0.2">
      <c r="A198" s="38" t="s">
        <v>114</v>
      </c>
      <c r="B198" s="38" t="s">
        <v>391</v>
      </c>
      <c r="C198" s="111" t="s">
        <v>392</v>
      </c>
      <c r="D198" s="50">
        <v>11588052</v>
      </c>
      <c r="E198" s="50">
        <v>11944838</v>
      </c>
      <c r="F198" s="42">
        <v>10435302</v>
      </c>
      <c r="G198" s="51">
        <v>9904517</v>
      </c>
      <c r="H198" s="51">
        <v>3519213</v>
      </c>
      <c r="I198" s="50">
        <v>3099015</v>
      </c>
      <c r="J198" s="42">
        <v>8210253</v>
      </c>
      <c r="K198" s="51">
        <v>4838411</v>
      </c>
      <c r="L198" s="42">
        <v>5352406</v>
      </c>
      <c r="M198" s="51">
        <f t="shared" si="48"/>
        <v>68892007</v>
      </c>
    </row>
    <row r="199" spans="1:13" s="44" customFormat="1" x14ac:dyDescent="0.2">
      <c r="A199" s="38" t="s">
        <v>393</v>
      </c>
      <c r="B199" s="38" t="s">
        <v>394</v>
      </c>
      <c r="C199" s="111" t="s">
        <v>395</v>
      </c>
      <c r="D199" s="50">
        <v>136032</v>
      </c>
      <c r="E199" s="50">
        <v>393809</v>
      </c>
      <c r="F199" s="42">
        <v>979351</v>
      </c>
      <c r="G199" s="51">
        <v>251523</v>
      </c>
      <c r="H199" s="51">
        <v>546092</v>
      </c>
      <c r="I199" s="50">
        <v>795157</v>
      </c>
      <c r="J199" s="42">
        <v>1553030</v>
      </c>
      <c r="K199" s="51">
        <v>556254</v>
      </c>
      <c r="L199" s="42">
        <v>1039861</v>
      </c>
      <c r="M199" s="51">
        <f t="shared" si="48"/>
        <v>6251109</v>
      </c>
    </row>
    <row r="200" spans="1:13" s="44" customFormat="1" x14ac:dyDescent="0.2">
      <c r="A200" s="38" t="s">
        <v>396</v>
      </c>
      <c r="B200" s="38" t="s">
        <v>397</v>
      </c>
      <c r="C200" s="111" t="s">
        <v>398</v>
      </c>
      <c r="D200" s="50">
        <v>60889</v>
      </c>
      <c r="E200" s="50">
        <v>928127</v>
      </c>
      <c r="F200" s="42">
        <v>7351253</v>
      </c>
      <c r="G200" s="51">
        <v>1737388</v>
      </c>
      <c r="H200" s="51">
        <v>1383155</v>
      </c>
      <c r="I200" s="50">
        <v>993427</v>
      </c>
      <c r="J200" s="42">
        <v>1106735</v>
      </c>
      <c r="K200" s="51">
        <v>1289058</v>
      </c>
      <c r="L200" s="42">
        <v>2172586</v>
      </c>
      <c r="M200" s="51">
        <f t="shared" si="48"/>
        <v>17022618</v>
      </c>
    </row>
    <row r="201" spans="1:13" s="44" customFormat="1" x14ac:dyDescent="0.2">
      <c r="A201" s="38" t="s">
        <v>15</v>
      </c>
      <c r="B201" s="38" t="s">
        <v>399</v>
      </c>
      <c r="C201" s="111" t="s">
        <v>400</v>
      </c>
      <c r="D201" s="50">
        <v>-15652</v>
      </c>
      <c r="E201" s="50">
        <v>4362</v>
      </c>
      <c r="F201" s="42">
        <v>212910</v>
      </c>
      <c r="G201" s="51">
        <v>-92552</v>
      </c>
      <c r="H201" s="51">
        <v>29245</v>
      </c>
      <c r="I201" s="50">
        <v>22724</v>
      </c>
      <c r="J201" s="42">
        <v>0</v>
      </c>
      <c r="K201" s="51">
        <v>121882</v>
      </c>
      <c r="L201" s="42">
        <v>18667</v>
      </c>
      <c r="M201" s="51">
        <f t="shared" si="48"/>
        <v>301586</v>
      </c>
    </row>
    <row r="202" spans="1:13" s="44" customFormat="1" x14ac:dyDescent="0.2">
      <c r="A202" s="38" t="s">
        <v>114</v>
      </c>
      <c r="B202" s="38" t="s">
        <v>401</v>
      </c>
      <c r="C202" s="111" t="s">
        <v>402</v>
      </c>
      <c r="D202" s="50">
        <v>3594793</v>
      </c>
      <c r="E202" s="50">
        <v>2147613</v>
      </c>
      <c r="F202" s="42">
        <v>4157804</v>
      </c>
      <c r="G202" s="51">
        <v>717637</v>
      </c>
      <c r="H202" s="51">
        <v>545061</v>
      </c>
      <c r="I202" s="50">
        <v>6224123</v>
      </c>
      <c r="J202" s="42">
        <v>5489672</v>
      </c>
      <c r="K202" s="51">
        <v>3810520</v>
      </c>
      <c r="L202" s="42">
        <v>3064908</v>
      </c>
      <c r="M202" s="51">
        <f t="shared" si="48"/>
        <v>29752131</v>
      </c>
    </row>
    <row r="203" spans="1:13" s="44" customFormat="1" x14ac:dyDescent="0.2">
      <c r="A203" s="38" t="s">
        <v>114</v>
      </c>
      <c r="B203" s="38" t="s">
        <v>403</v>
      </c>
      <c r="C203" s="111" t="s">
        <v>404</v>
      </c>
      <c r="D203" s="50">
        <v>0</v>
      </c>
      <c r="E203" s="50">
        <v>0</v>
      </c>
      <c r="F203" s="42">
        <v>0</v>
      </c>
      <c r="G203" s="51">
        <v>0</v>
      </c>
      <c r="H203" s="51">
        <v>0</v>
      </c>
      <c r="I203" s="50">
        <v>0</v>
      </c>
      <c r="J203" s="42">
        <v>0</v>
      </c>
      <c r="K203" s="51">
        <v>0</v>
      </c>
      <c r="L203" s="42">
        <v>162810</v>
      </c>
      <c r="M203" s="51">
        <f t="shared" si="48"/>
        <v>162810</v>
      </c>
    </row>
    <row r="204" spans="1:13" s="35" customFormat="1" x14ac:dyDescent="0.2">
      <c r="A204" s="38"/>
      <c r="B204" s="38"/>
      <c r="C204" s="113" t="s">
        <v>405</v>
      </c>
      <c r="D204" s="75">
        <f>D205+D218+D230+D232</f>
        <v>643929</v>
      </c>
      <c r="E204" s="75">
        <f t="shared" ref="E204:J204" si="49">E205+E218+E230+E232</f>
        <v>2461121</v>
      </c>
      <c r="F204" s="76">
        <f t="shared" si="49"/>
        <v>4120815</v>
      </c>
      <c r="G204" s="77">
        <f>G205+G218+G230+G232</f>
        <v>2993313</v>
      </c>
      <c r="H204" s="77">
        <f t="shared" si="49"/>
        <v>1659844</v>
      </c>
      <c r="I204" s="75">
        <f t="shared" si="49"/>
        <v>2512304</v>
      </c>
      <c r="J204" s="76">
        <f t="shared" si="49"/>
        <v>2538022</v>
      </c>
      <c r="K204" s="77">
        <f>K205+K218+K230+K232</f>
        <v>3689727</v>
      </c>
      <c r="L204" s="76">
        <f>L205+L218+L230+L232</f>
        <v>3402935</v>
      </c>
      <c r="M204" s="77">
        <f t="shared" si="48"/>
        <v>24022010</v>
      </c>
    </row>
    <row r="205" spans="1:13" s="35" customFormat="1" x14ac:dyDescent="0.2">
      <c r="A205" s="38"/>
      <c r="B205" s="38"/>
      <c r="C205" s="113" t="s">
        <v>406</v>
      </c>
      <c r="D205" s="75">
        <f>D206+D207+D208+D209+D210+D211+D212+D213+D214+D216+D217</f>
        <v>144487</v>
      </c>
      <c r="E205" s="75">
        <f t="shared" ref="E205:K205" si="50">E206+E207+E208+E209+E210+E211+E212+E213+E214+E216+E217</f>
        <v>988108</v>
      </c>
      <c r="F205" s="76">
        <f t="shared" si="50"/>
        <v>1156261</v>
      </c>
      <c r="G205" s="77">
        <f>G206+G207+G208+G209+G210+G211+G212+G213+G214+G216+G217</f>
        <v>1314913</v>
      </c>
      <c r="H205" s="77">
        <f t="shared" si="50"/>
        <v>332210</v>
      </c>
      <c r="I205" s="75">
        <f t="shared" si="50"/>
        <v>1034515</v>
      </c>
      <c r="J205" s="76">
        <f t="shared" si="50"/>
        <v>350233</v>
      </c>
      <c r="K205" s="77">
        <f t="shared" si="50"/>
        <v>1344721</v>
      </c>
      <c r="L205" s="76">
        <f>L206+L207+L208+L209+L210+L211+L212+L213+L214+L216+L217+L215</f>
        <v>1274076</v>
      </c>
      <c r="M205" s="77">
        <f t="shared" si="48"/>
        <v>7939524</v>
      </c>
    </row>
    <row r="206" spans="1:13" s="44" customFormat="1" x14ac:dyDescent="0.2">
      <c r="A206" s="38" t="s">
        <v>15</v>
      </c>
      <c r="B206" s="38" t="s">
        <v>407</v>
      </c>
      <c r="C206" s="111" t="s">
        <v>408</v>
      </c>
      <c r="D206" s="50">
        <v>17</v>
      </c>
      <c r="E206" s="50">
        <v>22</v>
      </c>
      <c r="F206" s="42">
        <v>13158</v>
      </c>
      <c r="G206" s="51">
        <v>20</v>
      </c>
      <c r="H206" s="51">
        <v>58465</v>
      </c>
      <c r="I206" s="50">
        <v>13327</v>
      </c>
      <c r="J206" s="42">
        <v>511</v>
      </c>
      <c r="K206" s="51">
        <v>720</v>
      </c>
      <c r="L206" s="42">
        <v>1042</v>
      </c>
      <c r="M206" s="51">
        <f t="shared" si="48"/>
        <v>87282</v>
      </c>
    </row>
    <row r="207" spans="1:13" s="44" customFormat="1" x14ac:dyDescent="0.2">
      <c r="A207" s="38" t="s">
        <v>15</v>
      </c>
      <c r="B207" s="38">
        <v>8402102</v>
      </c>
      <c r="C207" s="111" t="s">
        <v>409</v>
      </c>
      <c r="D207" s="50">
        <v>4489</v>
      </c>
      <c r="E207" s="50">
        <v>0</v>
      </c>
      <c r="F207" s="42">
        <v>0</v>
      </c>
      <c r="G207" s="51">
        <v>0</v>
      </c>
      <c r="H207" s="51">
        <v>2770</v>
      </c>
      <c r="I207" s="50">
        <v>0</v>
      </c>
      <c r="J207" s="42">
        <v>0</v>
      </c>
      <c r="K207" s="51">
        <v>0</v>
      </c>
      <c r="L207" s="42">
        <v>0</v>
      </c>
      <c r="M207" s="51">
        <f t="shared" si="48"/>
        <v>7259</v>
      </c>
    </row>
    <row r="208" spans="1:13" s="44" customFormat="1" x14ac:dyDescent="0.2">
      <c r="A208" s="38" t="s">
        <v>15</v>
      </c>
      <c r="B208" s="38" t="s">
        <v>410</v>
      </c>
      <c r="C208" s="111" t="s">
        <v>411</v>
      </c>
      <c r="D208" s="50">
        <v>13167</v>
      </c>
      <c r="E208" s="50">
        <v>463460</v>
      </c>
      <c r="F208" s="42">
        <v>181627</v>
      </c>
      <c r="G208" s="51">
        <v>34576</v>
      </c>
      <c r="H208" s="51">
        <v>34649</v>
      </c>
      <c r="I208" s="50">
        <v>41821</v>
      </c>
      <c r="J208" s="42">
        <v>49410</v>
      </c>
      <c r="K208" s="51">
        <v>300810</v>
      </c>
      <c r="L208" s="42">
        <v>299776</v>
      </c>
      <c r="M208" s="51">
        <f t="shared" si="48"/>
        <v>1419296</v>
      </c>
    </row>
    <row r="209" spans="1:13" s="44" customFormat="1" x14ac:dyDescent="0.2">
      <c r="A209" s="38" t="s">
        <v>15</v>
      </c>
      <c r="B209" s="38" t="s">
        <v>412</v>
      </c>
      <c r="C209" s="111" t="s">
        <v>413</v>
      </c>
      <c r="D209" s="50">
        <v>100258</v>
      </c>
      <c r="E209" s="50">
        <v>188479</v>
      </c>
      <c r="F209" s="42">
        <v>347048</v>
      </c>
      <c r="G209" s="51">
        <v>520427</v>
      </c>
      <c r="H209" s="51">
        <v>64104</v>
      </c>
      <c r="I209" s="50">
        <v>687773</v>
      </c>
      <c r="J209" s="42">
        <v>241038</v>
      </c>
      <c r="K209" s="51">
        <v>953948</v>
      </c>
      <c r="L209" s="42">
        <v>193819</v>
      </c>
      <c r="M209" s="51">
        <f t="shared" si="48"/>
        <v>3296894</v>
      </c>
    </row>
    <row r="210" spans="1:13" s="44" customFormat="1" x14ac:dyDescent="0.2">
      <c r="A210" s="38" t="s">
        <v>15</v>
      </c>
      <c r="B210" s="38">
        <v>8402107</v>
      </c>
      <c r="C210" s="111" t="s">
        <v>414</v>
      </c>
      <c r="D210" s="50">
        <v>0</v>
      </c>
      <c r="E210" s="50">
        <v>0</v>
      </c>
      <c r="F210" s="42">
        <v>166639</v>
      </c>
      <c r="G210" s="51">
        <v>-41660</v>
      </c>
      <c r="H210" s="51">
        <v>0</v>
      </c>
      <c r="I210" s="50">
        <v>0</v>
      </c>
      <c r="J210" s="42">
        <v>0</v>
      </c>
      <c r="K210" s="51">
        <v>0</v>
      </c>
      <c r="L210" s="42">
        <v>0</v>
      </c>
      <c r="M210" s="51">
        <f t="shared" si="48"/>
        <v>124979</v>
      </c>
    </row>
    <row r="211" spans="1:13" s="44" customFormat="1" x14ac:dyDescent="0.2">
      <c r="A211" s="38" t="s">
        <v>15</v>
      </c>
      <c r="B211" s="38" t="s">
        <v>415</v>
      </c>
      <c r="C211" s="111" t="s">
        <v>416</v>
      </c>
      <c r="D211" s="50">
        <v>344</v>
      </c>
      <c r="E211" s="50">
        <v>821</v>
      </c>
      <c r="F211" s="42">
        <v>2152</v>
      </c>
      <c r="G211" s="51">
        <v>110</v>
      </c>
      <c r="H211" s="51">
        <v>712</v>
      </c>
      <c r="I211" s="50">
        <v>1250</v>
      </c>
      <c r="J211" s="42">
        <v>796</v>
      </c>
      <c r="K211" s="51">
        <v>3268</v>
      </c>
      <c r="L211" s="42">
        <v>496</v>
      </c>
      <c r="M211" s="51">
        <f t="shared" si="48"/>
        <v>9949</v>
      </c>
    </row>
    <row r="212" spans="1:13" s="44" customFormat="1" x14ac:dyDescent="0.2">
      <c r="A212" s="38" t="s">
        <v>15</v>
      </c>
      <c r="B212" s="38" t="s">
        <v>417</v>
      </c>
      <c r="C212" s="111" t="s">
        <v>418</v>
      </c>
      <c r="D212" s="50">
        <v>1150</v>
      </c>
      <c r="E212" s="50">
        <v>3348</v>
      </c>
      <c r="F212" s="42">
        <v>2959</v>
      </c>
      <c r="G212" s="51">
        <v>1268</v>
      </c>
      <c r="H212" s="51">
        <v>885</v>
      </c>
      <c r="I212" s="50">
        <v>4818</v>
      </c>
      <c r="J212" s="42">
        <v>984</v>
      </c>
      <c r="K212" s="51">
        <v>1079</v>
      </c>
      <c r="L212" s="42">
        <v>1410</v>
      </c>
      <c r="M212" s="51">
        <f t="shared" si="48"/>
        <v>17901</v>
      </c>
    </row>
    <row r="213" spans="1:13" s="44" customFormat="1" x14ac:dyDescent="0.2">
      <c r="A213" s="38" t="s">
        <v>15</v>
      </c>
      <c r="B213" s="38" t="s">
        <v>419</v>
      </c>
      <c r="C213" s="111" t="s">
        <v>420</v>
      </c>
      <c r="D213" s="50">
        <v>401</v>
      </c>
      <c r="E213" s="50">
        <v>1576</v>
      </c>
      <c r="F213" s="42">
        <v>3125</v>
      </c>
      <c r="G213" s="51">
        <v>873</v>
      </c>
      <c r="H213" s="51">
        <v>1185</v>
      </c>
      <c r="I213" s="50">
        <v>2616</v>
      </c>
      <c r="J213" s="42">
        <v>1304</v>
      </c>
      <c r="K213" s="51">
        <v>2168</v>
      </c>
      <c r="L213" s="42">
        <v>593</v>
      </c>
      <c r="M213" s="51">
        <f t="shared" si="48"/>
        <v>13841</v>
      </c>
    </row>
    <row r="214" spans="1:13" s="44" customFormat="1" x14ac:dyDescent="0.2">
      <c r="A214" s="38" t="s">
        <v>15</v>
      </c>
      <c r="B214" s="38" t="s">
        <v>421</v>
      </c>
      <c r="C214" s="111" t="s">
        <v>422</v>
      </c>
      <c r="D214" s="50">
        <v>24661</v>
      </c>
      <c r="E214" s="50">
        <v>330402</v>
      </c>
      <c r="F214" s="42">
        <v>140277</v>
      </c>
      <c r="G214" s="51">
        <v>83805</v>
      </c>
      <c r="H214" s="51">
        <v>76046</v>
      </c>
      <c r="I214" s="50">
        <v>282910</v>
      </c>
      <c r="J214" s="42">
        <v>56190</v>
      </c>
      <c r="K214" s="51">
        <v>82728</v>
      </c>
      <c r="L214" s="42">
        <v>56704</v>
      </c>
      <c r="M214" s="51">
        <f t="shared" si="48"/>
        <v>1133723</v>
      </c>
    </row>
    <row r="215" spans="1:13" s="44" customFormat="1" x14ac:dyDescent="0.2">
      <c r="A215" s="38" t="s">
        <v>15</v>
      </c>
      <c r="B215" s="38" t="s">
        <v>423</v>
      </c>
      <c r="C215" s="111" t="s">
        <v>424</v>
      </c>
      <c r="D215" s="50">
        <v>0</v>
      </c>
      <c r="E215" s="50">
        <v>0</v>
      </c>
      <c r="F215" s="42">
        <v>0</v>
      </c>
      <c r="G215" s="51">
        <v>0</v>
      </c>
      <c r="H215" s="51">
        <v>0</v>
      </c>
      <c r="I215" s="50">
        <v>0</v>
      </c>
      <c r="J215" s="42">
        <v>0</v>
      </c>
      <c r="K215" s="51">
        <v>0</v>
      </c>
      <c r="L215" s="42">
        <v>704756</v>
      </c>
      <c r="M215" s="51">
        <f t="shared" si="48"/>
        <v>704756</v>
      </c>
    </row>
    <row r="216" spans="1:13" s="44" customFormat="1" x14ac:dyDescent="0.2">
      <c r="A216" s="38" t="s">
        <v>15</v>
      </c>
      <c r="B216" s="38" t="s">
        <v>425</v>
      </c>
      <c r="C216" s="111" t="s">
        <v>426</v>
      </c>
      <c r="D216" s="50">
        <v>0</v>
      </c>
      <c r="E216" s="50">
        <v>0</v>
      </c>
      <c r="F216" s="42">
        <v>276461</v>
      </c>
      <c r="G216" s="51">
        <v>619988</v>
      </c>
      <c r="H216" s="51">
        <v>81266</v>
      </c>
      <c r="I216" s="50">
        <v>0</v>
      </c>
      <c r="J216" s="42">
        <v>0</v>
      </c>
      <c r="K216" s="51">
        <v>0</v>
      </c>
      <c r="L216" s="42">
        <v>15480</v>
      </c>
      <c r="M216" s="51">
        <f t="shared" si="48"/>
        <v>993195</v>
      </c>
    </row>
    <row r="217" spans="1:13" s="44" customFormat="1" x14ac:dyDescent="0.2">
      <c r="A217" s="38" t="s">
        <v>15</v>
      </c>
      <c r="B217" s="38" t="s">
        <v>427</v>
      </c>
      <c r="C217" s="111" t="s">
        <v>428</v>
      </c>
      <c r="D217" s="50">
        <v>0</v>
      </c>
      <c r="E217" s="50">
        <v>0</v>
      </c>
      <c r="F217" s="42">
        <v>22815</v>
      </c>
      <c r="G217" s="51">
        <v>95506</v>
      </c>
      <c r="H217" s="51">
        <v>12128</v>
      </c>
      <c r="I217" s="50">
        <v>0</v>
      </c>
      <c r="J217" s="42">
        <v>0</v>
      </c>
      <c r="K217" s="51">
        <v>0</v>
      </c>
      <c r="L217" s="42">
        <v>0</v>
      </c>
      <c r="M217" s="51">
        <f t="shared" si="48"/>
        <v>130449</v>
      </c>
    </row>
    <row r="218" spans="1:13" s="35" customFormat="1" x14ac:dyDescent="0.2">
      <c r="A218" s="38"/>
      <c r="B218" s="38"/>
      <c r="C218" s="113" t="s">
        <v>429</v>
      </c>
      <c r="D218" s="75">
        <f>SUM(D219:D228)</f>
        <v>412772</v>
      </c>
      <c r="E218" s="75">
        <f>SUM(E219:E228)</f>
        <v>1386548</v>
      </c>
      <c r="F218" s="76">
        <f>SUM(F219:F228)</f>
        <v>2705234</v>
      </c>
      <c r="G218" s="77">
        <f>SUM(G219:G228)</f>
        <v>1549389</v>
      </c>
      <c r="H218" s="77">
        <f t="shared" ref="H218:J218" si="51">SUM(H219:H228)</f>
        <v>1171317</v>
      </c>
      <c r="I218" s="75">
        <f t="shared" si="51"/>
        <v>1339485</v>
      </c>
      <c r="J218" s="76">
        <f t="shared" si="51"/>
        <v>2050391</v>
      </c>
      <c r="K218" s="77">
        <f>SUM(K219:K229)</f>
        <v>2237206</v>
      </c>
      <c r="L218" s="76">
        <f>SUM(L219:L229)</f>
        <v>2050499</v>
      </c>
      <c r="M218" s="77">
        <f t="shared" si="48"/>
        <v>14902841</v>
      </c>
    </row>
    <row r="219" spans="1:13" s="44" customFormat="1" x14ac:dyDescent="0.2">
      <c r="A219" s="38" t="s">
        <v>15</v>
      </c>
      <c r="B219" s="38" t="s">
        <v>430</v>
      </c>
      <c r="C219" s="111" t="s">
        <v>431</v>
      </c>
      <c r="D219" s="50">
        <v>0</v>
      </c>
      <c r="E219" s="50">
        <v>8800</v>
      </c>
      <c r="F219" s="42">
        <v>2200</v>
      </c>
      <c r="G219" s="51"/>
      <c r="H219" s="51">
        <v>1100</v>
      </c>
      <c r="I219" s="50">
        <v>0</v>
      </c>
      <c r="J219" s="42">
        <v>0</v>
      </c>
      <c r="K219" s="51">
        <v>0</v>
      </c>
      <c r="L219" s="42">
        <v>0</v>
      </c>
      <c r="M219" s="51">
        <f>SUM(D219:L219)</f>
        <v>12100</v>
      </c>
    </row>
    <row r="220" spans="1:13" s="44" customFormat="1" x14ac:dyDescent="0.2">
      <c r="A220" s="38" t="s">
        <v>15</v>
      </c>
      <c r="B220" s="38" t="s">
        <v>432</v>
      </c>
      <c r="C220" s="111" t="s">
        <v>433</v>
      </c>
      <c r="D220" s="50">
        <v>139295</v>
      </c>
      <c r="E220" s="50">
        <v>469289</v>
      </c>
      <c r="F220" s="42">
        <v>385174</v>
      </c>
      <c r="G220" s="51">
        <v>320118</v>
      </c>
      <c r="H220" s="51">
        <v>478416</v>
      </c>
      <c r="I220" s="50">
        <v>323171</v>
      </c>
      <c r="J220" s="42">
        <v>399837</v>
      </c>
      <c r="K220" s="51">
        <v>448597</v>
      </c>
      <c r="L220" s="42">
        <v>403559</v>
      </c>
      <c r="M220" s="51">
        <f t="shared" si="48"/>
        <v>3367456</v>
      </c>
    </row>
    <row r="221" spans="1:13" s="44" customFormat="1" x14ac:dyDescent="0.2">
      <c r="A221" s="38" t="s">
        <v>15</v>
      </c>
      <c r="B221" s="38" t="s">
        <v>434</v>
      </c>
      <c r="C221" s="111" t="s">
        <v>435</v>
      </c>
      <c r="D221" s="50">
        <v>270677</v>
      </c>
      <c r="E221" s="50">
        <v>424521</v>
      </c>
      <c r="F221" s="42">
        <v>1635079</v>
      </c>
      <c r="G221" s="51">
        <v>717334</v>
      </c>
      <c r="H221" s="51">
        <v>568517</v>
      </c>
      <c r="I221" s="50">
        <v>1000522</v>
      </c>
      <c r="J221" s="42">
        <v>782018</v>
      </c>
      <c r="K221" s="51">
        <v>839412</v>
      </c>
      <c r="L221" s="42">
        <v>706264</v>
      </c>
      <c r="M221" s="51">
        <f t="shared" si="48"/>
        <v>6944344</v>
      </c>
    </row>
    <row r="222" spans="1:13" s="44" customFormat="1" x14ac:dyDescent="0.2">
      <c r="A222" s="38" t="s">
        <v>15</v>
      </c>
      <c r="B222" s="38" t="s">
        <v>436</v>
      </c>
      <c r="C222" s="111" t="s">
        <v>437</v>
      </c>
      <c r="D222" s="50">
        <v>0</v>
      </c>
      <c r="E222" s="50">
        <v>3063</v>
      </c>
      <c r="F222" s="42">
        <v>11546</v>
      </c>
      <c r="G222" s="51">
        <v>15905</v>
      </c>
      <c r="H222" s="51">
        <v>20431</v>
      </c>
      <c r="I222" s="50">
        <v>1787</v>
      </c>
      <c r="J222" s="42">
        <v>30201</v>
      </c>
      <c r="K222" s="51">
        <v>8989</v>
      </c>
      <c r="L222" s="42">
        <v>4996</v>
      </c>
      <c r="M222" s="51">
        <f t="shared" si="48"/>
        <v>96918</v>
      </c>
    </row>
    <row r="223" spans="1:13" s="44" customFormat="1" x14ac:dyDescent="0.2">
      <c r="A223" s="38" t="s">
        <v>15</v>
      </c>
      <c r="B223" s="38" t="s">
        <v>438</v>
      </c>
      <c r="C223" s="111" t="s">
        <v>439</v>
      </c>
      <c r="D223" s="50">
        <v>0</v>
      </c>
      <c r="E223" s="50">
        <v>0</v>
      </c>
      <c r="F223" s="42">
        <v>26880</v>
      </c>
      <c r="G223" s="51">
        <v>0</v>
      </c>
      <c r="H223" s="51">
        <v>0</v>
      </c>
      <c r="I223" s="50">
        <v>0</v>
      </c>
      <c r="J223" s="42">
        <v>0</v>
      </c>
      <c r="K223" s="51">
        <v>207617</v>
      </c>
      <c r="L223" s="42">
        <v>0</v>
      </c>
      <c r="M223" s="51">
        <f t="shared" si="48"/>
        <v>234497</v>
      </c>
    </row>
    <row r="224" spans="1:13" s="44" customFormat="1" x14ac:dyDescent="0.2">
      <c r="A224" s="38" t="s">
        <v>15</v>
      </c>
      <c r="B224" s="38" t="s">
        <v>440</v>
      </c>
      <c r="C224" s="111" t="s">
        <v>441</v>
      </c>
      <c r="D224" s="50">
        <v>0</v>
      </c>
      <c r="E224" s="50">
        <v>0</v>
      </c>
      <c r="F224" s="42">
        <v>0</v>
      </c>
      <c r="G224" s="51">
        <v>0</v>
      </c>
      <c r="H224" s="51">
        <v>0</v>
      </c>
      <c r="I224" s="50">
        <v>0</v>
      </c>
      <c r="J224" s="42">
        <v>0</v>
      </c>
      <c r="K224" s="51">
        <v>0</v>
      </c>
      <c r="L224" s="42">
        <v>37210</v>
      </c>
      <c r="M224" s="51">
        <f t="shared" si="48"/>
        <v>37210</v>
      </c>
    </row>
    <row r="225" spans="1:545" s="44" customFormat="1" x14ac:dyDescent="0.2">
      <c r="A225" s="38" t="s">
        <v>15</v>
      </c>
      <c r="B225" s="38" t="s">
        <v>442</v>
      </c>
      <c r="C225" s="111" t="s">
        <v>443</v>
      </c>
      <c r="D225" s="50">
        <v>0</v>
      </c>
      <c r="E225" s="50">
        <v>480875</v>
      </c>
      <c r="F225" s="42">
        <v>630939</v>
      </c>
      <c r="G225" s="51">
        <v>492768</v>
      </c>
      <c r="H225" s="51">
        <v>89445</v>
      </c>
      <c r="I225" s="50">
        <v>0</v>
      </c>
      <c r="J225" s="42">
        <v>836655</v>
      </c>
      <c r="K225" s="51">
        <v>726255</v>
      </c>
      <c r="L225" s="42">
        <v>898470</v>
      </c>
      <c r="M225" s="51">
        <f t="shared" si="48"/>
        <v>4155407</v>
      </c>
    </row>
    <row r="226" spans="1:545" s="44" customFormat="1" x14ac:dyDescent="0.2">
      <c r="A226" s="38" t="s">
        <v>15</v>
      </c>
      <c r="B226" s="38">
        <v>8402215</v>
      </c>
      <c r="C226" s="111" t="s">
        <v>444</v>
      </c>
      <c r="D226" s="50">
        <v>0</v>
      </c>
      <c r="E226" s="50">
        <v>0</v>
      </c>
      <c r="F226" s="42">
        <v>1120</v>
      </c>
      <c r="G226" s="51">
        <v>784</v>
      </c>
      <c r="H226" s="51">
        <v>6880</v>
      </c>
      <c r="I226" s="50">
        <v>0</v>
      </c>
      <c r="J226" s="42">
        <v>0</v>
      </c>
      <c r="K226" s="51">
        <v>2368</v>
      </c>
      <c r="L226" s="42">
        <v>0</v>
      </c>
      <c r="M226" s="51">
        <f t="shared" si="48"/>
        <v>11152</v>
      </c>
    </row>
    <row r="227" spans="1:545" s="44" customFormat="1" x14ac:dyDescent="0.2">
      <c r="A227" s="38" t="s">
        <v>15</v>
      </c>
      <c r="B227" s="38">
        <v>8402218</v>
      </c>
      <c r="C227" s="111" t="s">
        <v>445</v>
      </c>
      <c r="D227" s="50">
        <v>1400</v>
      </c>
      <c r="E227" s="50">
        <v>0</v>
      </c>
      <c r="F227" s="42">
        <v>8096</v>
      </c>
      <c r="G227" s="51">
        <v>1786</v>
      </c>
      <c r="H227" s="51">
        <v>5288</v>
      </c>
      <c r="I227" s="50">
        <v>8405</v>
      </c>
      <c r="J227" s="42">
        <v>840</v>
      </c>
      <c r="K227" s="51">
        <v>992</v>
      </c>
      <c r="L227" s="42">
        <v>0</v>
      </c>
      <c r="M227" s="51">
        <f t="shared" si="48"/>
        <v>26807</v>
      </c>
    </row>
    <row r="228" spans="1:545" s="44" customFormat="1" x14ac:dyDescent="0.2">
      <c r="A228" s="38" t="s">
        <v>15</v>
      </c>
      <c r="B228" s="38">
        <v>8402219</v>
      </c>
      <c r="C228" s="111" t="s">
        <v>446</v>
      </c>
      <c r="D228" s="50">
        <v>1400</v>
      </c>
      <c r="E228" s="50">
        <v>0</v>
      </c>
      <c r="F228" s="42">
        <v>4200</v>
      </c>
      <c r="G228" s="51">
        <v>694</v>
      </c>
      <c r="H228" s="51">
        <v>1240</v>
      </c>
      <c r="I228" s="50">
        <v>5600</v>
      </c>
      <c r="J228" s="42">
        <v>840</v>
      </c>
      <c r="K228" s="51">
        <v>992</v>
      </c>
      <c r="L228" s="42">
        <v>0</v>
      </c>
      <c r="M228" s="51">
        <f t="shared" si="48"/>
        <v>14966</v>
      </c>
    </row>
    <row r="229" spans="1:545" s="44" customFormat="1" x14ac:dyDescent="0.2">
      <c r="A229" s="38" t="s">
        <v>15</v>
      </c>
      <c r="B229" s="38" t="s">
        <v>447</v>
      </c>
      <c r="C229" s="111" t="s">
        <v>448</v>
      </c>
      <c r="D229" s="50">
        <v>0</v>
      </c>
      <c r="E229" s="50">
        <v>0</v>
      </c>
      <c r="F229" s="42">
        <v>0</v>
      </c>
      <c r="G229" s="51">
        <v>0</v>
      </c>
      <c r="H229" s="51">
        <v>0</v>
      </c>
      <c r="I229" s="50">
        <v>0</v>
      </c>
      <c r="J229" s="42">
        <v>0</v>
      </c>
      <c r="K229" s="51">
        <v>1984</v>
      </c>
      <c r="L229" s="42">
        <v>0</v>
      </c>
      <c r="M229" s="51">
        <f t="shared" si="48"/>
        <v>1984</v>
      </c>
    </row>
    <row r="230" spans="1:545" s="35" customFormat="1" x14ac:dyDescent="0.2">
      <c r="A230" s="38"/>
      <c r="B230" s="38"/>
      <c r="C230" s="113" t="s">
        <v>449</v>
      </c>
      <c r="D230" s="75">
        <f>SUM(D231)</f>
        <v>85796</v>
      </c>
      <c r="E230" s="75">
        <f t="shared" ref="E230:L230" si="52">SUM(E231)</f>
        <v>81861</v>
      </c>
      <c r="F230" s="76">
        <f t="shared" si="52"/>
        <v>151134</v>
      </c>
      <c r="G230" s="77">
        <f>SUM(G231)</f>
        <v>127870</v>
      </c>
      <c r="H230" s="77">
        <f t="shared" si="52"/>
        <v>140164</v>
      </c>
      <c r="I230" s="75">
        <f>SUM(I231)</f>
        <v>135239</v>
      </c>
      <c r="J230" s="76">
        <f t="shared" si="52"/>
        <v>137097</v>
      </c>
      <c r="K230" s="77">
        <f t="shared" si="52"/>
        <v>103456</v>
      </c>
      <c r="L230" s="76">
        <f t="shared" si="52"/>
        <v>73699</v>
      </c>
      <c r="M230" s="77">
        <f t="shared" si="48"/>
        <v>1036316</v>
      </c>
    </row>
    <row r="231" spans="1:545" s="44" customFormat="1" x14ac:dyDescent="0.2">
      <c r="A231" s="38" t="s">
        <v>15</v>
      </c>
      <c r="B231" s="38">
        <v>8402301</v>
      </c>
      <c r="C231" s="111" t="s">
        <v>449</v>
      </c>
      <c r="D231" s="50">
        <v>85796</v>
      </c>
      <c r="E231" s="50">
        <v>81861</v>
      </c>
      <c r="F231" s="42">
        <v>151134</v>
      </c>
      <c r="G231" s="51">
        <v>127870</v>
      </c>
      <c r="H231" s="51">
        <v>140164</v>
      </c>
      <c r="I231" s="50">
        <v>135239</v>
      </c>
      <c r="J231" s="42">
        <v>137097</v>
      </c>
      <c r="K231" s="51">
        <v>103456</v>
      </c>
      <c r="L231" s="42">
        <v>73699</v>
      </c>
      <c r="M231" s="51">
        <f t="shared" si="48"/>
        <v>1036316</v>
      </c>
    </row>
    <row r="232" spans="1:545" s="44" customFormat="1" x14ac:dyDescent="0.2">
      <c r="A232" s="38"/>
      <c r="B232" s="38"/>
      <c r="C232" s="113" t="s">
        <v>450</v>
      </c>
      <c r="D232" s="75">
        <f t="shared" ref="D232:L232" si="53">D233</f>
        <v>874</v>
      </c>
      <c r="E232" s="75">
        <f t="shared" si="53"/>
        <v>4604</v>
      </c>
      <c r="F232" s="76">
        <f t="shared" si="53"/>
        <v>108186</v>
      </c>
      <c r="G232" s="77">
        <f t="shared" si="53"/>
        <v>1141</v>
      </c>
      <c r="H232" s="77">
        <f t="shared" si="53"/>
        <v>16153</v>
      </c>
      <c r="I232" s="75">
        <f t="shared" si="53"/>
        <v>3065</v>
      </c>
      <c r="J232" s="76">
        <f t="shared" si="53"/>
        <v>301</v>
      </c>
      <c r="K232" s="77">
        <f t="shared" si="53"/>
        <v>4344</v>
      </c>
      <c r="L232" s="76">
        <f t="shared" si="53"/>
        <v>4661</v>
      </c>
      <c r="M232" s="77">
        <f t="shared" si="48"/>
        <v>143329</v>
      </c>
    </row>
    <row r="233" spans="1:545" s="44" customFormat="1" x14ac:dyDescent="0.2">
      <c r="A233" s="38" t="s">
        <v>15</v>
      </c>
      <c r="B233" s="38">
        <v>8402401</v>
      </c>
      <c r="C233" s="111" t="s">
        <v>450</v>
      </c>
      <c r="D233" s="50">
        <v>874</v>
      </c>
      <c r="E233" s="50">
        <v>4604</v>
      </c>
      <c r="F233" s="42">
        <v>108186</v>
      </c>
      <c r="G233" s="51">
        <v>1141</v>
      </c>
      <c r="H233" s="51">
        <v>16153</v>
      </c>
      <c r="I233" s="50">
        <v>3065</v>
      </c>
      <c r="J233" s="42">
        <v>301</v>
      </c>
      <c r="K233" s="51">
        <v>4344</v>
      </c>
      <c r="L233" s="42">
        <v>4661</v>
      </c>
      <c r="M233" s="51">
        <f t="shared" si="48"/>
        <v>143329</v>
      </c>
    </row>
    <row r="234" spans="1:545" s="44" customFormat="1" x14ac:dyDescent="0.2">
      <c r="A234" s="38"/>
      <c r="B234" s="38"/>
      <c r="C234" s="113" t="s">
        <v>451</v>
      </c>
      <c r="D234" s="75">
        <f t="shared" ref="D234:L234" si="54">SUM(D235:D236)</f>
        <v>128324272</v>
      </c>
      <c r="E234" s="75">
        <f t="shared" si="54"/>
        <v>187027081</v>
      </c>
      <c r="F234" s="76">
        <f t="shared" si="54"/>
        <v>137747765</v>
      </c>
      <c r="G234" s="77">
        <f t="shared" si="54"/>
        <v>166767993</v>
      </c>
      <c r="H234" s="77">
        <f t="shared" si="54"/>
        <v>143307316</v>
      </c>
      <c r="I234" s="75">
        <f t="shared" si="54"/>
        <v>132622552</v>
      </c>
      <c r="J234" s="76">
        <f t="shared" si="54"/>
        <v>132774788</v>
      </c>
      <c r="K234" s="77">
        <f t="shared" si="54"/>
        <v>131779335</v>
      </c>
      <c r="L234" s="76">
        <f t="shared" si="54"/>
        <v>132210341</v>
      </c>
      <c r="M234" s="77">
        <f t="shared" si="48"/>
        <v>1292561443</v>
      </c>
    </row>
    <row r="235" spans="1:545" s="44" customFormat="1" x14ac:dyDescent="0.2">
      <c r="A235" s="38" t="s">
        <v>452</v>
      </c>
      <c r="B235" s="38" t="s">
        <v>453</v>
      </c>
      <c r="C235" s="111" t="s">
        <v>454</v>
      </c>
      <c r="D235" s="50">
        <v>128324272</v>
      </c>
      <c r="E235" s="50">
        <v>0</v>
      </c>
      <c r="F235" s="42">
        <v>0</v>
      </c>
      <c r="G235" s="51">
        <v>0</v>
      </c>
      <c r="H235" s="51">
        <v>0</v>
      </c>
      <c r="I235" s="50">
        <v>0</v>
      </c>
      <c r="J235" s="42">
        <v>0</v>
      </c>
      <c r="K235" s="51">
        <v>0</v>
      </c>
      <c r="L235" s="42">
        <v>0</v>
      </c>
      <c r="M235" s="51">
        <f t="shared" si="48"/>
        <v>128324272</v>
      </c>
    </row>
    <row r="236" spans="1:545" s="44" customFormat="1" x14ac:dyDescent="0.2">
      <c r="A236" s="38" t="s">
        <v>455</v>
      </c>
      <c r="B236" s="38" t="s">
        <v>453</v>
      </c>
      <c r="C236" s="111" t="s">
        <v>456</v>
      </c>
      <c r="D236" s="50">
        <v>0</v>
      </c>
      <c r="E236" s="50">
        <v>187027081</v>
      </c>
      <c r="F236" s="42">
        <v>137747765</v>
      </c>
      <c r="G236" s="51">
        <v>166767993</v>
      </c>
      <c r="H236" s="51">
        <v>143307316</v>
      </c>
      <c r="I236" s="50">
        <v>132622552</v>
      </c>
      <c r="J236" s="42">
        <v>132774788</v>
      </c>
      <c r="K236" s="51">
        <v>131779335</v>
      </c>
      <c r="L236" s="42">
        <v>132210341</v>
      </c>
      <c r="M236" s="51">
        <f t="shared" si="48"/>
        <v>1164237171</v>
      </c>
    </row>
    <row r="237" spans="1:545" s="44" customFormat="1" x14ac:dyDescent="0.2">
      <c r="A237" s="38"/>
      <c r="B237" s="38"/>
      <c r="C237" s="113" t="s">
        <v>457</v>
      </c>
      <c r="D237" s="75">
        <f>SUM(D238:D239)</f>
        <v>240000000</v>
      </c>
      <c r="E237" s="75">
        <f>SUM(E238:E239)</f>
        <v>60000000</v>
      </c>
      <c r="F237" s="76">
        <f>SUM(F238:F239)</f>
        <v>212000000</v>
      </c>
      <c r="G237" s="77">
        <f t="shared" ref="G237:L237" si="55">SUM(G238:G239)</f>
        <v>351000000</v>
      </c>
      <c r="H237" s="77">
        <f t="shared" si="55"/>
        <v>0</v>
      </c>
      <c r="I237" s="75">
        <f t="shared" si="55"/>
        <v>0</v>
      </c>
      <c r="J237" s="76">
        <f t="shared" si="55"/>
        <v>0</v>
      </c>
      <c r="K237" s="77">
        <f t="shared" si="55"/>
        <v>0</v>
      </c>
      <c r="L237" s="76">
        <f t="shared" si="55"/>
        <v>0</v>
      </c>
      <c r="M237" s="77">
        <f t="shared" si="48"/>
        <v>863000000</v>
      </c>
    </row>
    <row r="238" spans="1:545" s="37" customFormat="1" x14ac:dyDescent="0.2">
      <c r="A238" s="38" t="s">
        <v>458</v>
      </c>
      <c r="B238" s="38" t="s">
        <v>459</v>
      </c>
      <c r="C238" s="111" t="s">
        <v>460</v>
      </c>
      <c r="D238" s="50">
        <v>240000000</v>
      </c>
      <c r="E238" s="50">
        <v>0</v>
      </c>
      <c r="F238" s="42">
        <v>0</v>
      </c>
      <c r="G238" s="51">
        <v>0</v>
      </c>
      <c r="H238" s="51">
        <v>0</v>
      </c>
      <c r="I238" s="50">
        <v>0</v>
      </c>
      <c r="J238" s="42">
        <v>0</v>
      </c>
      <c r="K238" s="51">
        <v>0</v>
      </c>
      <c r="L238" s="42">
        <v>0</v>
      </c>
      <c r="M238" s="51">
        <f t="shared" si="48"/>
        <v>240000000</v>
      </c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  <c r="IM238" s="44"/>
      <c r="IN238" s="44"/>
      <c r="IO238" s="44"/>
      <c r="IP238" s="44"/>
      <c r="IQ238" s="44"/>
      <c r="IR238" s="44"/>
      <c r="IS238" s="44"/>
      <c r="IT238" s="44"/>
      <c r="IU238" s="44"/>
      <c r="IV238" s="44"/>
      <c r="IW238" s="44"/>
      <c r="IX238" s="44"/>
      <c r="IY238" s="44"/>
      <c r="IZ238" s="44"/>
      <c r="JA238" s="44"/>
      <c r="JB238" s="44"/>
      <c r="JC238" s="44"/>
      <c r="JD238" s="44"/>
      <c r="JE238" s="44"/>
      <c r="JF238" s="44"/>
      <c r="JG238" s="44"/>
      <c r="JH238" s="44"/>
      <c r="JI238" s="44"/>
      <c r="JJ238" s="44"/>
      <c r="JK238" s="44"/>
      <c r="JL238" s="44"/>
      <c r="JM238" s="44"/>
      <c r="JN238" s="44"/>
      <c r="JO238" s="44"/>
      <c r="JP238" s="44"/>
      <c r="JQ238" s="44"/>
      <c r="JR238" s="44"/>
      <c r="JS238" s="44"/>
      <c r="JT238" s="44"/>
      <c r="JU238" s="44"/>
      <c r="JV238" s="44"/>
      <c r="JW238" s="44"/>
      <c r="JX238" s="44"/>
      <c r="JY238" s="44"/>
      <c r="JZ238" s="44"/>
      <c r="KA238" s="44"/>
      <c r="KB238" s="44"/>
      <c r="KC238" s="44"/>
      <c r="KD238" s="44"/>
      <c r="KE238" s="44"/>
      <c r="KF238" s="44"/>
      <c r="KG238" s="44"/>
      <c r="KH238" s="44"/>
      <c r="KI238" s="44"/>
      <c r="KJ238" s="44"/>
      <c r="KK238" s="44"/>
      <c r="KL238" s="44"/>
      <c r="KM238" s="44"/>
      <c r="KN238" s="44"/>
      <c r="KO238" s="44"/>
      <c r="KP238" s="44"/>
      <c r="KQ238" s="44"/>
      <c r="KR238" s="44"/>
      <c r="KS238" s="44"/>
      <c r="KT238" s="44"/>
      <c r="KU238" s="44"/>
      <c r="KV238" s="44"/>
      <c r="KW238" s="44"/>
      <c r="KX238" s="44"/>
      <c r="KY238" s="44"/>
      <c r="KZ238" s="44"/>
      <c r="LA238" s="44"/>
      <c r="LB238" s="44"/>
      <c r="LC238" s="44"/>
      <c r="LD238" s="44"/>
      <c r="LE238" s="44"/>
      <c r="LF238" s="44"/>
      <c r="LG238" s="44"/>
      <c r="LH238" s="44"/>
      <c r="LI238" s="44"/>
      <c r="LJ238" s="44"/>
      <c r="LK238" s="44"/>
      <c r="LL238" s="44"/>
      <c r="LM238" s="44"/>
      <c r="LN238" s="44"/>
      <c r="LO238" s="44"/>
      <c r="LP238" s="44"/>
      <c r="LQ238" s="44"/>
      <c r="LR238" s="44"/>
      <c r="LS238" s="44"/>
      <c r="LT238" s="44"/>
      <c r="LU238" s="44"/>
      <c r="LV238" s="44"/>
      <c r="LW238" s="44"/>
      <c r="LX238" s="44"/>
      <c r="LY238" s="44"/>
      <c r="LZ238" s="44"/>
      <c r="MA238" s="44"/>
      <c r="MB238" s="44"/>
      <c r="MC238" s="44"/>
      <c r="MD238" s="44"/>
      <c r="ME238" s="44"/>
      <c r="MF238" s="44"/>
      <c r="MG238" s="44"/>
      <c r="MH238" s="44"/>
      <c r="MI238" s="44"/>
      <c r="MJ238" s="44"/>
      <c r="MK238" s="44"/>
      <c r="ML238" s="44"/>
      <c r="MM238" s="44"/>
      <c r="MN238" s="44"/>
      <c r="MO238" s="44"/>
      <c r="MP238" s="44"/>
      <c r="MQ238" s="44"/>
      <c r="MR238" s="44"/>
      <c r="MS238" s="44"/>
      <c r="MT238" s="44"/>
      <c r="MU238" s="44"/>
      <c r="MV238" s="44"/>
      <c r="MW238" s="44"/>
      <c r="MX238" s="44"/>
      <c r="MY238" s="44"/>
      <c r="MZ238" s="44"/>
      <c r="NA238" s="44"/>
      <c r="NB238" s="44"/>
      <c r="NC238" s="44"/>
      <c r="ND238" s="44"/>
      <c r="NE238" s="44"/>
      <c r="NF238" s="44"/>
      <c r="NG238" s="44"/>
      <c r="NH238" s="44"/>
      <c r="NI238" s="44"/>
      <c r="NJ238" s="44"/>
      <c r="NK238" s="44"/>
      <c r="NL238" s="44"/>
      <c r="NM238" s="44"/>
      <c r="NN238" s="44"/>
      <c r="NO238" s="44"/>
      <c r="NP238" s="44"/>
      <c r="NQ238" s="44"/>
      <c r="NR238" s="44"/>
      <c r="NS238" s="44"/>
      <c r="NT238" s="44"/>
      <c r="NU238" s="44"/>
      <c r="NV238" s="44"/>
      <c r="NW238" s="44"/>
      <c r="NX238" s="44"/>
      <c r="NY238" s="44"/>
      <c r="NZ238" s="44"/>
      <c r="OA238" s="44"/>
      <c r="OB238" s="44"/>
      <c r="OC238" s="44"/>
      <c r="OD238" s="44"/>
      <c r="OE238" s="44"/>
      <c r="OF238" s="44"/>
      <c r="OG238" s="44"/>
      <c r="OH238" s="44"/>
      <c r="OI238" s="44"/>
      <c r="OJ238" s="44"/>
      <c r="OK238" s="44"/>
      <c r="OL238" s="44"/>
      <c r="OM238" s="44"/>
      <c r="ON238" s="44"/>
      <c r="OO238" s="44"/>
      <c r="OP238" s="44"/>
      <c r="OQ238" s="44"/>
      <c r="OR238" s="44"/>
      <c r="OS238" s="44"/>
      <c r="OT238" s="44"/>
      <c r="OU238" s="44"/>
      <c r="OV238" s="44"/>
      <c r="OW238" s="44"/>
      <c r="OX238" s="44"/>
      <c r="OY238" s="44"/>
      <c r="OZ238" s="44"/>
      <c r="PA238" s="44"/>
      <c r="PB238" s="44"/>
      <c r="PC238" s="44"/>
      <c r="PD238" s="44"/>
      <c r="PE238" s="44"/>
      <c r="PF238" s="44"/>
      <c r="PG238" s="44"/>
      <c r="PH238" s="44"/>
      <c r="PI238" s="44"/>
      <c r="PJ238" s="44"/>
      <c r="PK238" s="44"/>
      <c r="PL238" s="44"/>
      <c r="PM238" s="44"/>
      <c r="PN238" s="44"/>
      <c r="PO238" s="44"/>
      <c r="PP238" s="44"/>
      <c r="PQ238" s="44"/>
      <c r="PR238" s="44"/>
      <c r="PS238" s="44"/>
      <c r="PT238" s="44"/>
      <c r="PU238" s="44"/>
      <c r="PV238" s="44"/>
      <c r="PW238" s="44"/>
      <c r="PX238" s="44"/>
      <c r="PY238" s="44"/>
      <c r="PZ238" s="44"/>
      <c r="QA238" s="44"/>
      <c r="QB238" s="44"/>
      <c r="QC238" s="44"/>
      <c r="QD238" s="44"/>
      <c r="QE238" s="44"/>
      <c r="QF238" s="44"/>
      <c r="QG238" s="44"/>
      <c r="QH238" s="44"/>
      <c r="QI238" s="44"/>
      <c r="QJ238" s="44"/>
      <c r="QK238" s="44"/>
      <c r="QL238" s="44"/>
      <c r="QM238" s="44"/>
      <c r="QN238" s="44"/>
      <c r="QO238" s="44"/>
      <c r="QP238" s="44"/>
      <c r="QQ238" s="44"/>
      <c r="QR238" s="44"/>
      <c r="QS238" s="44"/>
      <c r="QT238" s="44"/>
      <c r="QU238" s="44"/>
      <c r="QV238" s="44"/>
      <c r="QW238" s="44"/>
      <c r="QX238" s="44"/>
      <c r="QY238" s="44"/>
      <c r="QZ238" s="44"/>
      <c r="RA238" s="44"/>
      <c r="RB238" s="44"/>
      <c r="RC238" s="44"/>
      <c r="RD238" s="44"/>
      <c r="RE238" s="44"/>
      <c r="RF238" s="44"/>
      <c r="RG238" s="44"/>
      <c r="RH238" s="44"/>
      <c r="RI238" s="44"/>
      <c r="RJ238" s="44"/>
      <c r="RK238" s="44"/>
      <c r="RL238" s="44"/>
      <c r="RM238" s="44"/>
      <c r="RN238" s="44"/>
      <c r="RO238" s="44"/>
      <c r="RP238" s="44"/>
      <c r="RQ238" s="44"/>
      <c r="RR238" s="44"/>
      <c r="RS238" s="44"/>
      <c r="RT238" s="44"/>
      <c r="RU238" s="44"/>
      <c r="RV238" s="44"/>
      <c r="RW238" s="44"/>
      <c r="RX238" s="44"/>
      <c r="RY238" s="44"/>
      <c r="RZ238" s="44"/>
      <c r="SA238" s="44"/>
      <c r="SB238" s="44"/>
      <c r="SC238" s="44"/>
      <c r="SD238" s="44"/>
      <c r="SE238" s="44"/>
      <c r="SF238" s="44"/>
      <c r="SG238" s="44"/>
      <c r="SH238" s="44"/>
      <c r="SI238" s="44"/>
      <c r="SJ238" s="44"/>
      <c r="SK238" s="44"/>
      <c r="SL238" s="44"/>
      <c r="SM238" s="44"/>
      <c r="SN238" s="44"/>
      <c r="SO238" s="44"/>
      <c r="SP238" s="44"/>
      <c r="SQ238" s="44"/>
      <c r="SR238" s="44"/>
      <c r="SS238" s="44"/>
      <c r="ST238" s="44"/>
      <c r="SU238" s="44"/>
      <c r="SV238" s="44"/>
      <c r="SW238" s="44"/>
      <c r="SX238" s="44"/>
      <c r="SY238" s="44"/>
      <c r="SZ238" s="44"/>
      <c r="TA238" s="44"/>
      <c r="TB238" s="44"/>
      <c r="TC238" s="44"/>
      <c r="TD238" s="44"/>
      <c r="TE238" s="44"/>
      <c r="TF238" s="44"/>
      <c r="TG238" s="44"/>
      <c r="TH238" s="44"/>
      <c r="TI238" s="44"/>
      <c r="TJ238" s="44"/>
      <c r="TK238" s="44"/>
      <c r="TL238" s="44"/>
      <c r="TM238" s="44"/>
      <c r="TN238" s="44"/>
      <c r="TO238" s="44"/>
      <c r="TP238" s="44"/>
      <c r="TQ238" s="44"/>
      <c r="TR238" s="44"/>
      <c r="TS238" s="44"/>
      <c r="TT238" s="44"/>
      <c r="TU238" s="44"/>
      <c r="TV238" s="44"/>
      <c r="TW238" s="44"/>
      <c r="TX238" s="44"/>
      <c r="TY238" s="44"/>
    </row>
    <row r="239" spans="1:545" s="37" customFormat="1" x14ac:dyDescent="0.2">
      <c r="A239" s="38" t="s">
        <v>461</v>
      </c>
      <c r="B239" s="38" t="s">
        <v>462</v>
      </c>
      <c r="C239" s="111" t="s">
        <v>463</v>
      </c>
      <c r="D239" s="50">
        <v>0</v>
      </c>
      <c r="E239" s="50">
        <v>60000000</v>
      </c>
      <c r="F239" s="42">
        <v>212000000</v>
      </c>
      <c r="G239" s="51">
        <v>351000000</v>
      </c>
      <c r="H239" s="51">
        <v>0</v>
      </c>
      <c r="I239" s="50">
        <v>0</v>
      </c>
      <c r="J239" s="42">
        <v>0</v>
      </c>
      <c r="K239" s="51">
        <v>0</v>
      </c>
      <c r="L239" s="42">
        <v>0</v>
      </c>
      <c r="M239" s="51">
        <f t="shared" si="48"/>
        <v>623000000</v>
      </c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  <c r="IM239" s="44"/>
      <c r="IN239" s="44"/>
      <c r="IO239" s="44"/>
      <c r="IP239" s="44"/>
      <c r="IQ239" s="44"/>
      <c r="IR239" s="44"/>
      <c r="IS239" s="44"/>
      <c r="IT239" s="44"/>
      <c r="IU239" s="44"/>
      <c r="IV239" s="44"/>
      <c r="IW239" s="44"/>
      <c r="IX239" s="44"/>
      <c r="IY239" s="44"/>
      <c r="IZ239" s="44"/>
      <c r="JA239" s="44"/>
      <c r="JB239" s="44"/>
      <c r="JC239" s="44"/>
      <c r="JD239" s="44"/>
      <c r="JE239" s="44"/>
      <c r="JF239" s="44"/>
      <c r="JG239" s="44"/>
      <c r="JH239" s="44"/>
      <c r="JI239" s="44"/>
      <c r="JJ239" s="44"/>
      <c r="JK239" s="44"/>
      <c r="JL239" s="44"/>
      <c r="JM239" s="44"/>
      <c r="JN239" s="44"/>
      <c r="JO239" s="44"/>
      <c r="JP239" s="44"/>
      <c r="JQ239" s="44"/>
      <c r="JR239" s="44"/>
      <c r="JS239" s="44"/>
      <c r="JT239" s="44"/>
      <c r="JU239" s="44"/>
      <c r="JV239" s="44"/>
      <c r="JW239" s="44"/>
      <c r="JX239" s="44"/>
      <c r="JY239" s="44"/>
      <c r="JZ239" s="44"/>
      <c r="KA239" s="44"/>
      <c r="KB239" s="44"/>
      <c r="KC239" s="44"/>
      <c r="KD239" s="44"/>
      <c r="KE239" s="44"/>
      <c r="KF239" s="44"/>
      <c r="KG239" s="44"/>
      <c r="KH239" s="44"/>
      <c r="KI239" s="44"/>
      <c r="KJ239" s="44"/>
      <c r="KK239" s="44"/>
      <c r="KL239" s="44"/>
      <c r="KM239" s="44"/>
      <c r="KN239" s="44"/>
      <c r="KO239" s="44"/>
      <c r="KP239" s="44"/>
      <c r="KQ239" s="44"/>
      <c r="KR239" s="44"/>
      <c r="KS239" s="44"/>
      <c r="KT239" s="44"/>
      <c r="KU239" s="44"/>
      <c r="KV239" s="44"/>
      <c r="KW239" s="44"/>
      <c r="KX239" s="44"/>
      <c r="KY239" s="44"/>
      <c r="KZ239" s="44"/>
      <c r="LA239" s="44"/>
      <c r="LB239" s="44"/>
      <c r="LC239" s="44"/>
      <c r="LD239" s="44"/>
      <c r="LE239" s="44"/>
      <c r="LF239" s="44"/>
      <c r="LG239" s="44"/>
      <c r="LH239" s="44"/>
      <c r="LI239" s="44"/>
      <c r="LJ239" s="44"/>
      <c r="LK239" s="44"/>
      <c r="LL239" s="44"/>
      <c r="LM239" s="44"/>
      <c r="LN239" s="44"/>
      <c r="LO239" s="44"/>
      <c r="LP239" s="44"/>
      <c r="LQ239" s="44"/>
      <c r="LR239" s="44"/>
      <c r="LS239" s="44"/>
      <c r="LT239" s="44"/>
      <c r="LU239" s="44"/>
      <c r="LV239" s="44"/>
      <c r="LW239" s="44"/>
      <c r="LX239" s="44"/>
      <c r="LY239" s="44"/>
      <c r="LZ239" s="44"/>
      <c r="MA239" s="44"/>
      <c r="MB239" s="44"/>
      <c r="MC239" s="44"/>
      <c r="MD239" s="44"/>
      <c r="ME239" s="44"/>
      <c r="MF239" s="44"/>
      <c r="MG239" s="44"/>
      <c r="MH239" s="44"/>
      <c r="MI239" s="44"/>
      <c r="MJ239" s="44"/>
      <c r="MK239" s="44"/>
      <c r="ML239" s="44"/>
      <c r="MM239" s="44"/>
      <c r="MN239" s="44"/>
      <c r="MO239" s="44"/>
      <c r="MP239" s="44"/>
      <c r="MQ239" s="44"/>
      <c r="MR239" s="44"/>
      <c r="MS239" s="44"/>
      <c r="MT239" s="44"/>
      <c r="MU239" s="44"/>
      <c r="MV239" s="44"/>
      <c r="MW239" s="44"/>
      <c r="MX239" s="44"/>
      <c r="MY239" s="44"/>
      <c r="MZ239" s="44"/>
      <c r="NA239" s="44"/>
      <c r="NB239" s="44"/>
      <c r="NC239" s="44"/>
      <c r="ND239" s="44"/>
      <c r="NE239" s="44"/>
      <c r="NF239" s="44"/>
      <c r="NG239" s="44"/>
      <c r="NH239" s="44"/>
      <c r="NI239" s="44"/>
      <c r="NJ239" s="44"/>
      <c r="NK239" s="44"/>
      <c r="NL239" s="44"/>
      <c r="NM239" s="44"/>
      <c r="NN239" s="44"/>
      <c r="NO239" s="44"/>
      <c r="NP239" s="44"/>
      <c r="NQ239" s="44"/>
      <c r="NR239" s="44"/>
      <c r="NS239" s="44"/>
      <c r="NT239" s="44"/>
      <c r="NU239" s="44"/>
      <c r="NV239" s="44"/>
      <c r="NW239" s="44"/>
      <c r="NX239" s="44"/>
      <c r="NY239" s="44"/>
      <c r="NZ239" s="44"/>
      <c r="OA239" s="44"/>
      <c r="OB239" s="44"/>
      <c r="OC239" s="44"/>
      <c r="OD239" s="44"/>
      <c r="OE239" s="44"/>
      <c r="OF239" s="44"/>
      <c r="OG239" s="44"/>
      <c r="OH239" s="44"/>
      <c r="OI239" s="44"/>
      <c r="OJ239" s="44"/>
      <c r="OK239" s="44"/>
      <c r="OL239" s="44"/>
      <c r="OM239" s="44"/>
      <c r="ON239" s="44"/>
      <c r="OO239" s="44"/>
      <c r="OP239" s="44"/>
      <c r="OQ239" s="44"/>
      <c r="OR239" s="44"/>
      <c r="OS239" s="44"/>
      <c r="OT239" s="44"/>
      <c r="OU239" s="44"/>
      <c r="OV239" s="44"/>
      <c r="OW239" s="44"/>
      <c r="OX239" s="44"/>
      <c r="OY239" s="44"/>
      <c r="OZ239" s="44"/>
      <c r="PA239" s="44"/>
      <c r="PB239" s="44"/>
      <c r="PC239" s="44"/>
      <c r="PD239" s="44"/>
      <c r="PE239" s="44"/>
      <c r="PF239" s="44"/>
      <c r="PG239" s="44"/>
      <c r="PH239" s="44"/>
      <c r="PI239" s="44"/>
      <c r="PJ239" s="44"/>
      <c r="PK239" s="44"/>
      <c r="PL239" s="44"/>
      <c r="PM239" s="44"/>
      <c r="PN239" s="44"/>
      <c r="PO239" s="44"/>
      <c r="PP239" s="44"/>
      <c r="PQ239" s="44"/>
      <c r="PR239" s="44"/>
      <c r="PS239" s="44"/>
      <c r="PT239" s="44"/>
      <c r="PU239" s="44"/>
      <c r="PV239" s="44"/>
      <c r="PW239" s="44"/>
      <c r="PX239" s="44"/>
      <c r="PY239" s="44"/>
      <c r="PZ239" s="44"/>
      <c r="QA239" s="44"/>
      <c r="QB239" s="44"/>
      <c r="QC239" s="44"/>
      <c r="QD239" s="44"/>
      <c r="QE239" s="44"/>
      <c r="QF239" s="44"/>
      <c r="QG239" s="44"/>
      <c r="QH239" s="44"/>
      <c r="QI239" s="44"/>
      <c r="QJ239" s="44"/>
      <c r="QK239" s="44"/>
      <c r="QL239" s="44"/>
      <c r="QM239" s="44"/>
      <c r="QN239" s="44"/>
      <c r="QO239" s="44"/>
      <c r="QP239" s="44"/>
      <c r="QQ239" s="44"/>
      <c r="QR239" s="44"/>
      <c r="QS239" s="44"/>
      <c r="QT239" s="44"/>
      <c r="QU239" s="44"/>
      <c r="QV239" s="44"/>
      <c r="QW239" s="44"/>
      <c r="QX239" s="44"/>
      <c r="QY239" s="44"/>
      <c r="QZ239" s="44"/>
      <c r="RA239" s="44"/>
      <c r="RB239" s="44"/>
      <c r="RC239" s="44"/>
      <c r="RD239" s="44"/>
      <c r="RE239" s="44"/>
      <c r="RF239" s="44"/>
      <c r="RG239" s="44"/>
      <c r="RH239" s="44"/>
      <c r="RI239" s="44"/>
      <c r="RJ239" s="44"/>
      <c r="RK239" s="44"/>
      <c r="RL239" s="44"/>
      <c r="RM239" s="44"/>
      <c r="RN239" s="44"/>
      <c r="RO239" s="44"/>
      <c r="RP239" s="44"/>
      <c r="RQ239" s="44"/>
      <c r="RR239" s="44"/>
      <c r="RS239" s="44"/>
      <c r="RT239" s="44"/>
      <c r="RU239" s="44"/>
      <c r="RV239" s="44"/>
      <c r="RW239" s="44"/>
      <c r="RX239" s="44"/>
      <c r="RY239" s="44"/>
      <c r="RZ239" s="44"/>
      <c r="SA239" s="44"/>
      <c r="SB239" s="44"/>
      <c r="SC239" s="44"/>
      <c r="SD239" s="44"/>
      <c r="SE239" s="44"/>
      <c r="SF239" s="44"/>
      <c r="SG239" s="44"/>
      <c r="SH239" s="44"/>
      <c r="SI239" s="44"/>
      <c r="SJ239" s="44"/>
      <c r="SK239" s="44"/>
      <c r="SL239" s="44"/>
      <c r="SM239" s="44"/>
      <c r="SN239" s="44"/>
      <c r="SO239" s="44"/>
      <c r="SP239" s="44"/>
      <c r="SQ239" s="44"/>
      <c r="SR239" s="44"/>
      <c r="SS239" s="44"/>
      <c r="ST239" s="44"/>
      <c r="SU239" s="44"/>
      <c r="SV239" s="44"/>
      <c r="SW239" s="44"/>
      <c r="SX239" s="44"/>
      <c r="SY239" s="44"/>
      <c r="SZ239" s="44"/>
      <c r="TA239" s="44"/>
      <c r="TB239" s="44"/>
      <c r="TC239" s="44"/>
      <c r="TD239" s="44"/>
      <c r="TE239" s="44"/>
      <c r="TF239" s="44"/>
      <c r="TG239" s="44"/>
      <c r="TH239" s="44"/>
      <c r="TI239" s="44"/>
      <c r="TJ239" s="44"/>
      <c r="TK239" s="44"/>
      <c r="TL239" s="44"/>
      <c r="TM239" s="44"/>
      <c r="TN239" s="44"/>
      <c r="TO239" s="44"/>
      <c r="TP239" s="44"/>
      <c r="TQ239" s="44"/>
      <c r="TR239" s="44"/>
      <c r="TS239" s="44"/>
      <c r="TT239" s="44"/>
      <c r="TU239" s="44"/>
      <c r="TV239" s="44"/>
      <c r="TW239" s="44"/>
      <c r="TX239" s="44"/>
      <c r="TY239" s="44"/>
    </row>
    <row r="240" spans="1:545" s="37" customFormat="1" x14ac:dyDescent="0.2">
      <c r="A240" s="38"/>
      <c r="B240" s="38"/>
      <c r="C240" s="115" t="s">
        <v>464</v>
      </c>
      <c r="D240" s="116">
        <f t="shared" ref="D240:K240" si="56">D3+D21+D45+D51+D67+D237</f>
        <v>6973238116</v>
      </c>
      <c r="E240" s="116">
        <f t="shared" si="56"/>
        <v>6208724756</v>
      </c>
      <c r="F240" s="117">
        <f t="shared" si="56"/>
        <v>5940074804</v>
      </c>
      <c r="G240" s="118">
        <f t="shared" si="56"/>
        <v>6919660239</v>
      </c>
      <c r="H240" s="119">
        <f t="shared" si="56"/>
        <v>5270446905</v>
      </c>
      <c r="I240" s="116">
        <f t="shared" si="56"/>
        <v>5297667828</v>
      </c>
      <c r="J240" s="117">
        <f t="shared" si="56"/>
        <v>5632700303</v>
      </c>
      <c r="K240" s="118">
        <f t="shared" si="56"/>
        <v>5438786274</v>
      </c>
      <c r="L240" s="117">
        <f>L3+L21+L45+L51+L67+L237</f>
        <v>5473342102</v>
      </c>
      <c r="M240" s="118">
        <f t="shared" si="48"/>
        <v>53154641327</v>
      </c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  <c r="IR240" s="44"/>
      <c r="IS240" s="44"/>
      <c r="IT240" s="44"/>
      <c r="IU240" s="44"/>
      <c r="IV240" s="44"/>
      <c r="IW240" s="44"/>
      <c r="IX240" s="44"/>
      <c r="IY240" s="44"/>
      <c r="IZ240" s="44"/>
      <c r="JA240" s="44"/>
      <c r="JB240" s="44"/>
      <c r="JC240" s="44"/>
      <c r="JD240" s="44"/>
      <c r="JE240" s="44"/>
      <c r="JF240" s="44"/>
      <c r="JG240" s="44"/>
      <c r="JH240" s="44"/>
      <c r="JI240" s="44"/>
      <c r="JJ240" s="44"/>
      <c r="JK240" s="44"/>
      <c r="JL240" s="44"/>
      <c r="JM240" s="44"/>
      <c r="JN240" s="44"/>
      <c r="JO240" s="44"/>
      <c r="JP240" s="44"/>
      <c r="JQ240" s="44"/>
      <c r="JR240" s="44"/>
      <c r="JS240" s="44"/>
      <c r="JT240" s="44"/>
      <c r="JU240" s="44"/>
      <c r="JV240" s="44"/>
      <c r="JW240" s="44"/>
      <c r="JX240" s="44"/>
      <c r="JY240" s="44"/>
      <c r="JZ240" s="44"/>
      <c r="KA240" s="44"/>
      <c r="KB240" s="44"/>
      <c r="KC240" s="44"/>
      <c r="KD240" s="44"/>
      <c r="KE240" s="44"/>
      <c r="KF240" s="44"/>
      <c r="KG240" s="44"/>
      <c r="KH240" s="44"/>
      <c r="KI240" s="44"/>
      <c r="KJ240" s="44"/>
      <c r="KK240" s="44"/>
      <c r="KL240" s="44"/>
      <c r="KM240" s="44"/>
      <c r="KN240" s="44"/>
      <c r="KO240" s="44"/>
      <c r="KP240" s="44"/>
      <c r="KQ240" s="44"/>
      <c r="KR240" s="44"/>
      <c r="KS240" s="44"/>
      <c r="KT240" s="44"/>
      <c r="KU240" s="44"/>
      <c r="KV240" s="44"/>
      <c r="KW240" s="44"/>
      <c r="KX240" s="44"/>
      <c r="KY240" s="44"/>
      <c r="KZ240" s="44"/>
      <c r="LA240" s="44"/>
      <c r="LB240" s="44"/>
      <c r="LC240" s="44"/>
      <c r="LD240" s="44"/>
      <c r="LE240" s="44"/>
      <c r="LF240" s="44"/>
      <c r="LG240" s="44"/>
      <c r="LH240" s="44"/>
      <c r="LI240" s="44"/>
      <c r="LJ240" s="44"/>
      <c r="LK240" s="44"/>
      <c r="LL240" s="44"/>
      <c r="LM240" s="44"/>
      <c r="LN240" s="44"/>
      <c r="LO240" s="44"/>
      <c r="LP240" s="44"/>
      <c r="LQ240" s="44"/>
      <c r="LR240" s="44"/>
      <c r="LS240" s="44"/>
      <c r="LT240" s="44"/>
      <c r="LU240" s="44"/>
      <c r="LV240" s="44"/>
      <c r="LW240" s="44"/>
      <c r="LX240" s="44"/>
      <c r="LY240" s="44"/>
      <c r="LZ240" s="44"/>
      <c r="MA240" s="44"/>
      <c r="MB240" s="44"/>
      <c r="MC240" s="44"/>
      <c r="MD240" s="44"/>
      <c r="ME240" s="44"/>
      <c r="MF240" s="44"/>
      <c r="MG240" s="44"/>
      <c r="MH240" s="44"/>
      <c r="MI240" s="44"/>
      <c r="MJ240" s="44"/>
      <c r="MK240" s="44"/>
      <c r="ML240" s="44"/>
      <c r="MM240" s="44"/>
      <c r="MN240" s="44"/>
      <c r="MO240" s="44"/>
      <c r="MP240" s="44"/>
      <c r="MQ240" s="44"/>
      <c r="MR240" s="44"/>
      <c r="MS240" s="44"/>
      <c r="MT240" s="44"/>
      <c r="MU240" s="44"/>
      <c r="MV240" s="44"/>
      <c r="MW240" s="44"/>
      <c r="MX240" s="44"/>
      <c r="MY240" s="44"/>
      <c r="MZ240" s="44"/>
      <c r="NA240" s="44"/>
      <c r="NB240" s="44"/>
      <c r="NC240" s="44"/>
      <c r="ND240" s="44"/>
      <c r="NE240" s="44"/>
      <c r="NF240" s="44"/>
      <c r="NG240" s="44"/>
      <c r="NH240" s="44"/>
      <c r="NI240" s="44"/>
      <c r="NJ240" s="44"/>
      <c r="NK240" s="44"/>
      <c r="NL240" s="44"/>
      <c r="NM240" s="44"/>
      <c r="NN240" s="44"/>
      <c r="NO240" s="44"/>
      <c r="NP240" s="44"/>
      <c r="NQ240" s="44"/>
      <c r="NR240" s="44"/>
      <c r="NS240" s="44"/>
      <c r="NT240" s="44"/>
      <c r="NU240" s="44"/>
      <c r="NV240" s="44"/>
      <c r="NW240" s="44"/>
      <c r="NX240" s="44"/>
      <c r="NY240" s="44"/>
      <c r="NZ240" s="44"/>
      <c r="OA240" s="44"/>
      <c r="OB240" s="44"/>
      <c r="OC240" s="44"/>
      <c r="OD240" s="44"/>
      <c r="OE240" s="44"/>
      <c r="OF240" s="44"/>
      <c r="OG240" s="44"/>
      <c r="OH240" s="44"/>
      <c r="OI240" s="44"/>
      <c r="OJ240" s="44"/>
      <c r="OK240" s="44"/>
      <c r="OL240" s="44"/>
      <c r="OM240" s="44"/>
      <c r="ON240" s="44"/>
      <c r="OO240" s="44"/>
      <c r="OP240" s="44"/>
      <c r="OQ240" s="44"/>
      <c r="OR240" s="44"/>
      <c r="OS240" s="44"/>
      <c r="OT240" s="44"/>
      <c r="OU240" s="44"/>
      <c r="OV240" s="44"/>
      <c r="OW240" s="44"/>
      <c r="OX240" s="44"/>
      <c r="OY240" s="44"/>
      <c r="OZ240" s="44"/>
      <c r="PA240" s="44"/>
      <c r="PB240" s="44"/>
      <c r="PC240" s="44"/>
      <c r="PD240" s="44"/>
      <c r="PE240" s="44"/>
      <c r="PF240" s="44"/>
      <c r="PG240" s="44"/>
      <c r="PH240" s="44"/>
      <c r="PI240" s="44"/>
      <c r="PJ240" s="44"/>
      <c r="PK240" s="44"/>
      <c r="PL240" s="44"/>
      <c r="PM240" s="44"/>
      <c r="PN240" s="44"/>
      <c r="PO240" s="44"/>
      <c r="PP240" s="44"/>
      <c r="PQ240" s="44"/>
      <c r="PR240" s="44"/>
      <c r="PS240" s="44"/>
      <c r="PT240" s="44"/>
      <c r="PU240" s="44"/>
      <c r="PV240" s="44"/>
      <c r="PW240" s="44"/>
      <c r="PX240" s="44"/>
      <c r="PY240" s="44"/>
      <c r="PZ240" s="44"/>
      <c r="QA240" s="44"/>
      <c r="QB240" s="44"/>
      <c r="QC240" s="44"/>
      <c r="QD240" s="44"/>
      <c r="QE240" s="44"/>
      <c r="QF240" s="44"/>
      <c r="QG240" s="44"/>
      <c r="QH240" s="44"/>
      <c r="QI240" s="44"/>
      <c r="QJ240" s="44"/>
      <c r="QK240" s="44"/>
      <c r="QL240" s="44"/>
      <c r="QM240" s="44"/>
      <c r="QN240" s="44"/>
      <c r="QO240" s="44"/>
      <c r="QP240" s="44"/>
      <c r="QQ240" s="44"/>
      <c r="QR240" s="44"/>
      <c r="QS240" s="44"/>
      <c r="QT240" s="44"/>
      <c r="QU240" s="44"/>
      <c r="QV240" s="44"/>
      <c r="QW240" s="44"/>
      <c r="QX240" s="44"/>
      <c r="QY240" s="44"/>
      <c r="QZ240" s="44"/>
      <c r="RA240" s="44"/>
      <c r="RB240" s="44"/>
      <c r="RC240" s="44"/>
      <c r="RD240" s="44"/>
      <c r="RE240" s="44"/>
      <c r="RF240" s="44"/>
      <c r="RG240" s="44"/>
      <c r="RH240" s="44"/>
      <c r="RI240" s="44"/>
      <c r="RJ240" s="44"/>
      <c r="RK240" s="44"/>
      <c r="RL240" s="44"/>
      <c r="RM240" s="44"/>
      <c r="RN240" s="44"/>
      <c r="RO240" s="44"/>
      <c r="RP240" s="44"/>
      <c r="RQ240" s="44"/>
      <c r="RR240" s="44"/>
      <c r="RS240" s="44"/>
      <c r="RT240" s="44"/>
      <c r="RU240" s="44"/>
      <c r="RV240" s="44"/>
      <c r="RW240" s="44"/>
      <c r="RX240" s="44"/>
      <c r="RY240" s="44"/>
      <c r="RZ240" s="44"/>
      <c r="SA240" s="44"/>
      <c r="SB240" s="44"/>
      <c r="SC240" s="44"/>
      <c r="SD240" s="44"/>
      <c r="SE240" s="44"/>
      <c r="SF240" s="44"/>
      <c r="SG240" s="44"/>
      <c r="SH240" s="44"/>
      <c r="SI240" s="44"/>
      <c r="SJ240" s="44"/>
      <c r="SK240" s="44"/>
      <c r="SL240" s="44"/>
      <c r="SM240" s="44"/>
      <c r="SN240" s="44"/>
      <c r="SO240" s="44"/>
      <c r="SP240" s="44"/>
      <c r="SQ240" s="44"/>
      <c r="SR240" s="44"/>
      <c r="SS240" s="44"/>
      <c r="ST240" s="44"/>
      <c r="SU240" s="44"/>
      <c r="SV240" s="44"/>
      <c r="SW240" s="44"/>
      <c r="SX240" s="44"/>
      <c r="SY240" s="44"/>
      <c r="SZ240" s="44"/>
      <c r="TA240" s="44"/>
      <c r="TB240" s="44"/>
      <c r="TC240" s="44"/>
      <c r="TD240" s="44"/>
      <c r="TE240" s="44"/>
      <c r="TF240" s="44"/>
      <c r="TG240" s="44"/>
      <c r="TH240" s="44"/>
      <c r="TI240" s="44"/>
      <c r="TJ240" s="44"/>
      <c r="TK240" s="44"/>
      <c r="TL240" s="44"/>
      <c r="TM240" s="44"/>
      <c r="TN240" s="44"/>
      <c r="TO240" s="44"/>
      <c r="TP240" s="44"/>
      <c r="TQ240" s="44"/>
      <c r="TR240" s="44"/>
      <c r="TS240" s="44"/>
      <c r="TT240" s="44"/>
      <c r="TU240" s="44"/>
      <c r="TV240" s="44"/>
      <c r="TW240" s="44"/>
      <c r="TX240" s="44"/>
      <c r="TY240" s="44"/>
    </row>
    <row r="241" spans="1:545" s="120" customFormat="1" ht="12" customHeight="1" x14ac:dyDescent="0.25">
      <c r="A241" s="121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  <c r="KR241" s="4"/>
      <c r="KS241" s="4"/>
      <c r="KT241" s="4"/>
      <c r="KU241" s="4"/>
      <c r="KV241" s="4"/>
      <c r="KW241" s="4"/>
      <c r="KX241" s="4"/>
      <c r="KY241" s="4"/>
      <c r="KZ241" s="4"/>
      <c r="LA241" s="4"/>
      <c r="LB241" s="4"/>
      <c r="LC241" s="4"/>
      <c r="LD241" s="4"/>
      <c r="LE241" s="4"/>
      <c r="LF241" s="4"/>
      <c r="LG241" s="4"/>
      <c r="LH241" s="4"/>
      <c r="LI241" s="4"/>
      <c r="LJ241" s="4"/>
      <c r="LK241" s="4"/>
      <c r="LL241" s="4"/>
      <c r="LM241" s="4"/>
      <c r="LN241" s="4"/>
      <c r="LO241" s="4"/>
      <c r="LP241" s="4"/>
      <c r="LQ241" s="4"/>
      <c r="LR241" s="4"/>
      <c r="LS241" s="4"/>
      <c r="LT241" s="4"/>
      <c r="LU241" s="4"/>
      <c r="LV241" s="4"/>
      <c r="LW241" s="4"/>
      <c r="LX241" s="4"/>
      <c r="LY241" s="4"/>
      <c r="LZ241" s="4"/>
      <c r="MA241" s="4"/>
      <c r="MB241" s="4"/>
      <c r="MC241" s="4"/>
      <c r="MD241" s="4"/>
      <c r="ME241" s="4"/>
      <c r="MF241" s="4"/>
      <c r="MG241" s="4"/>
      <c r="MH241" s="4"/>
      <c r="MI241" s="4"/>
      <c r="MJ241" s="4"/>
      <c r="MK241" s="4"/>
      <c r="ML241" s="4"/>
      <c r="MM241" s="4"/>
      <c r="MN241" s="4"/>
      <c r="MO241" s="4"/>
      <c r="MP241" s="4"/>
      <c r="MQ241" s="4"/>
      <c r="MR241" s="4"/>
      <c r="MS241" s="4"/>
      <c r="MT241" s="4"/>
      <c r="MU241" s="4"/>
      <c r="MV241" s="4"/>
      <c r="MW241" s="4"/>
      <c r="MX241" s="4"/>
      <c r="MY241" s="4"/>
      <c r="MZ241" s="4"/>
      <c r="NA241" s="4"/>
      <c r="NB241" s="4"/>
      <c r="NC241" s="4"/>
      <c r="ND241" s="4"/>
      <c r="NE241" s="4"/>
      <c r="NF241" s="4"/>
      <c r="NG241" s="4"/>
      <c r="NH241" s="4"/>
      <c r="NI241" s="4"/>
      <c r="NJ241" s="4"/>
      <c r="NK241" s="4"/>
      <c r="NL241" s="4"/>
      <c r="NM241" s="4"/>
      <c r="NN241" s="4"/>
      <c r="NO241" s="4"/>
      <c r="NP241" s="4"/>
      <c r="NQ241" s="4"/>
      <c r="NR241" s="4"/>
      <c r="NS241" s="4"/>
      <c r="NT241" s="4"/>
      <c r="NU241" s="4"/>
      <c r="NV241" s="4"/>
      <c r="NW241" s="4"/>
      <c r="NX241" s="4"/>
      <c r="NY241" s="4"/>
      <c r="NZ241" s="4"/>
      <c r="OA241" s="4"/>
      <c r="OB241" s="4"/>
      <c r="OC241" s="4"/>
      <c r="OD241" s="4"/>
      <c r="OE241" s="4"/>
      <c r="OF241" s="4"/>
      <c r="OG241" s="4"/>
      <c r="OH241" s="4"/>
      <c r="OI241" s="4"/>
      <c r="OJ241" s="4"/>
      <c r="OK241" s="4"/>
      <c r="OL241" s="4"/>
      <c r="OM241" s="4"/>
      <c r="ON241" s="4"/>
      <c r="OO241" s="4"/>
      <c r="OP241" s="4"/>
      <c r="OQ241" s="4"/>
      <c r="OR241" s="4"/>
      <c r="OS241" s="4"/>
      <c r="OT241" s="4"/>
      <c r="OU241" s="4"/>
      <c r="OV241" s="4"/>
      <c r="OW241" s="4"/>
      <c r="OX241" s="4"/>
      <c r="OY241" s="4"/>
      <c r="OZ241" s="4"/>
      <c r="PA241" s="4"/>
      <c r="PB241" s="4"/>
      <c r="PC241" s="4"/>
      <c r="PD241" s="4"/>
      <c r="PE241" s="4"/>
      <c r="PF241" s="4"/>
      <c r="PG241" s="4"/>
      <c r="PH241" s="4"/>
      <c r="PI241" s="4"/>
      <c r="PJ241" s="4"/>
      <c r="PK241" s="4"/>
      <c r="PL241" s="4"/>
      <c r="PM241" s="4"/>
      <c r="PN241" s="4"/>
      <c r="PO241" s="4"/>
      <c r="PP241" s="4"/>
      <c r="PQ241" s="4"/>
      <c r="PR241" s="4"/>
      <c r="PS241" s="4"/>
      <c r="PT241" s="4"/>
      <c r="PU241" s="4"/>
      <c r="PV241" s="4"/>
      <c r="PW241" s="4"/>
      <c r="PX241" s="4"/>
      <c r="PY241" s="4"/>
      <c r="PZ241" s="4"/>
      <c r="QA241" s="4"/>
      <c r="QB241" s="4"/>
      <c r="QC241" s="4"/>
      <c r="QD241" s="4"/>
      <c r="QE241" s="4"/>
      <c r="QF241" s="4"/>
      <c r="QG241" s="4"/>
      <c r="QH241" s="4"/>
      <c r="QI241" s="4"/>
      <c r="QJ241" s="4"/>
      <c r="QK241" s="4"/>
      <c r="QL241" s="4"/>
      <c r="QM241" s="4"/>
      <c r="QN241" s="4"/>
      <c r="QO241" s="4"/>
      <c r="QP241" s="4"/>
      <c r="QQ241" s="4"/>
      <c r="QR241" s="4"/>
      <c r="QS241" s="4"/>
      <c r="QT241" s="4"/>
      <c r="QU241" s="4"/>
      <c r="QV241" s="4"/>
      <c r="QW241" s="4"/>
      <c r="QX241" s="4"/>
      <c r="QY241" s="4"/>
      <c r="QZ241" s="4"/>
      <c r="RA241" s="4"/>
      <c r="RB241" s="4"/>
      <c r="RC241" s="4"/>
      <c r="RD241" s="4"/>
      <c r="RE241" s="4"/>
      <c r="RF241" s="4"/>
      <c r="RG241" s="4"/>
      <c r="RH241" s="4"/>
      <c r="RI241" s="4"/>
      <c r="RJ241" s="4"/>
      <c r="RK241" s="4"/>
      <c r="RL241" s="4"/>
      <c r="RM241" s="4"/>
      <c r="RN241" s="4"/>
      <c r="RO241" s="4"/>
      <c r="RP241" s="4"/>
      <c r="RQ241" s="4"/>
      <c r="RR241" s="4"/>
      <c r="RS241" s="4"/>
      <c r="RT241" s="4"/>
      <c r="RU241" s="4"/>
      <c r="RV241" s="4"/>
      <c r="RW241" s="4"/>
      <c r="RX241" s="4"/>
      <c r="RY241" s="4"/>
      <c r="RZ241" s="4"/>
      <c r="SA241" s="4"/>
      <c r="SB241" s="4"/>
      <c r="SC241" s="4"/>
      <c r="SD241" s="4"/>
      <c r="SE241" s="4"/>
      <c r="SF241" s="4"/>
      <c r="SG241" s="4"/>
      <c r="SH241" s="4"/>
      <c r="SI241" s="4"/>
      <c r="SJ241" s="4"/>
      <c r="SK241" s="4"/>
      <c r="SL241" s="4"/>
      <c r="SM241" s="4"/>
      <c r="SN241" s="4"/>
      <c r="SO241" s="4"/>
      <c r="SP241" s="4"/>
      <c r="SQ241" s="4"/>
      <c r="SR241" s="4"/>
      <c r="SS241" s="4"/>
      <c r="ST241" s="4"/>
      <c r="SU241" s="4"/>
      <c r="SV241" s="4"/>
      <c r="SW241" s="4"/>
      <c r="SX241" s="4"/>
      <c r="SY241" s="4"/>
      <c r="SZ241" s="4"/>
      <c r="TA241" s="4"/>
      <c r="TB241" s="4"/>
      <c r="TC241" s="4"/>
      <c r="TD241" s="4"/>
      <c r="TE241" s="4"/>
      <c r="TF241" s="4"/>
      <c r="TG241" s="4"/>
      <c r="TH241" s="4"/>
      <c r="TI241" s="4"/>
      <c r="TJ241" s="4"/>
      <c r="TK241" s="4"/>
      <c r="TL241" s="4"/>
      <c r="TM241" s="4"/>
      <c r="TN241" s="4"/>
      <c r="TO241" s="4"/>
      <c r="TP241" s="4"/>
      <c r="TQ241" s="4"/>
      <c r="TR241" s="4"/>
      <c r="TS241" s="4"/>
      <c r="TT241" s="4"/>
      <c r="TU241" s="4"/>
      <c r="TV241" s="4"/>
      <c r="TW241" s="4"/>
      <c r="TX241" s="4"/>
      <c r="TY241" s="4"/>
    </row>
    <row r="242" spans="1:545" s="120" customFormat="1" ht="12" customHeight="1" x14ac:dyDescent="0.25">
      <c r="A242" s="123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  <c r="KR242" s="4"/>
      <c r="KS242" s="4"/>
      <c r="KT242" s="4"/>
      <c r="KU242" s="4"/>
      <c r="KV242" s="4"/>
      <c r="KW242" s="4"/>
      <c r="KX242" s="4"/>
      <c r="KY242" s="4"/>
      <c r="KZ242" s="4"/>
      <c r="LA242" s="4"/>
      <c r="LB242" s="4"/>
      <c r="LC242" s="4"/>
      <c r="LD242" s="4"/>
      <c r="LE242" s="4"/>
      <c r="LF242" s="4"/>
      <c r="LG242" s="4"/>
      <c r="LH242" s="4"/>
      <c r="LI242" s="4"/>
      <c r="LJ242" s="4"/>
      <c r="LK242" s="4"/>
      <c r="LL242" s="4"/>
      <c r="LM242" s="4"/>
      <c r="LN242" s="4"/>
      <c r="LO242" s="4"/>
      <c r="LP242" s="4"/>
      <c r="LQ242" s="4"/>
      <c r="LR242" s="4"/>
      <c r="LS242" s="4"/>
      <c r="LT242" s="4"/>
      <c r="LU242" s="4"/>
      <c r="LV242" s="4"/>
      <c r="LW242" s="4"/>
      <c r="LX242" s="4"/>
      <c r="LY242" s="4"/>
      <c r="LZ242" s="4"/>
      <c r="MA242" s="4"/>
      <c r="MB242" s="4"/>
      <c r="MC242" s="4"/>
      <c r="MD242" s="4"/>
      <c r="ME242" s="4"/>
      <c r="MF242" s="4"/>
      <c r="MG242" s="4"/>
      <c r="MH242" s="4"/>
      <c r="MI242" s="4"/>
      <c r="MJ242" s="4"/>
      <c r="MK242" s="4"/>
      <c r="ML242" s="4"/>
      <c r="MM242" s="4"/>
      <c r="MN242" s="4"/>
      <c r="MO242" s="4"/>
      <c r="MP242" s="4"/>
      <c r="MQ242" s="4"/>
      <c r="MR242" s="4"/>
      <c r="MS242" s="4"/>
      <c r="MT242" s="4"/>
      <c r="MU242" s="4"/>
      <c r="MV242" s="4"/>
      <c r="MW242" s="4"/>
      <c r="MX242" s="4"/>
      <c r="MY242" s="4"/>
      <c r="MZ242" s="4"/>
      <c r="NA242" s="4"/>
      <c r="NB242" s="4"/>
      <c r="NC242" s="4"/>
      <c r="ND242" s="4"/>
      <c r="NE242" s="4"/>
      <c r="NF242" s="4"/>
      <c r="NG242" s="4"/>
      <c r="NH242" s="4"/>
      <c r="NI242" s="4"/>
      <c r="NJ242" s="4"/>
      <c r="NK242" s="4"/>
      <c r="NL242" s="4"/>
      <c r="NM242" s="4"/>
      <c r="NN242" s="4"/>
      <c r="NO242" s="4"/>
      <c r="NP242" s="4"/>
      <c r="NQ242" s="4"/>
      <c r="NR242" s="4"/>
      <c r="NS242" s="4"/>
      <c r="NT242" s="4"/>
      <c r="NU242" s="4"/>
      <c r="NV242" s="4"/>
      <c r="NW242" s="4"/>
      <c r="NX242" s="4"/>
      <c r="NY242" s="4"/>
      <c r="NZ242" s="4"/>
      <c r="OA242" s="4"/>
      <c r="OB242" s="4"/>
      <c r="OC242" s="4"/>
      <c r="OD242" s="4"/>
      <c r="OE242" s="4"/>
      <c r="OF242" s="4"/>
      <c r="OG242" s="4"/>
      <c r="OH242" s="4"/>
      <c r="OI242" s="4"/>
      <c r="OJ242" s="4"/>
      <c r="OK242" s="4"/>
      <c r="OL242" s="4"/>
      <c r="OM242" s="4"/>
      <c r="ON242" s="4"/>
      <c r="OO242" s="4"/>
      <c r="OP242" s="4"/>
      <c r="OQ242" s="4"/>
      <c r="OR242" s="4"/>
      <c r="OS242" s="4"/>
      <c r="OT242" s="4"/>
      <c r="OU242" s="4"/>
      <c r="OV242" s="4"/>
      <c r="OW242" s="4"/>
      <c r="OX242" s="4"/>
      <c r="OY242" s="4"/>
      <c r="OZ242" s="4"/>
      <c r="PA242" s="4"/>
      <c r="PB242" s="4"/>
      <c r="PC242" s="4"/>
      <c r="PD242" s="4"/>
      <c r="PE242" s="4"/>
      <c r="PF242" s="4"/>
      <c r="PG242" s="4"/>
      <c r="PH242" s="4"/>
      <c r="PI242" s="4"/>
      <c r="PJ242" s="4"/>
      <c r="PK242" s="4"/>
      <c r="PL242" s="4"/>
      <c r="PM242" s="4"/>
      <c r="PN242" s="4"/>
      <c r="PO242" s="4"/>
      <c r="PP242" s="4"/>
      <c r="PQ242" s="4"/>
      <c r="PR242" s="4"/>
      <c r="PS242" s="4"/>
      <c r="PT242" s="4"/>
      <c r="PU242" s="4"/>
      <c r="PV242" s="4"/>
      <c r="PW242" s="4"/>
      <c r="PX242" s="4"/>
      <c r="PY242" s="4"/>
      <c r="PZ242" s="4"/>
      <c r="QA242" s="4"/>
      <c r="QB242" s="4"/>
      <c r="QC242" s="4"/>
      <c r="QD242" s="4"/>
      <c r="QE242" s="4"/>
      <c r="QF242" s="4"/>
      <c r="QG242" s="4"/>
      <c r="QH242" s="4"/>
      <c r="QI242" s="4"/>
      <c r="QJ242" s="4"/>
      <c r="QK242" s="4"/>
      <c r="QL242" s="4"/>
      <c r="QM242" s="4"/>
      <c r="QN242" s="4"/>
      <c r="QO242" s="4"/>
      <c r="QP242" s="4"/>
      <c r="QQ242" s="4"/>
      <c r="QR242" s="4"/>
      <c r="QS242" s="4"/>
      <c r="QT242" s="4"/>
      <c r="QU242" s="4"/>
      <c r="QV242" s="4"/>
      <c r="QW242" s="4"/>
      <c r="QX242" s="4"/>
      <c r="QY242" s="4"/>
      <c r="QZ242" s="4"/>
      <c r="RA242" s="4"/>
      <c r="RB242" s="4"/>
      <c r="RC242" s="4"/>
      <c r="RD242" s="4"/>
      <c r="RE242" s="4"/>
      <c r="RF242" s="4"/>
      <c r="RG242" s="4"/>
      <c r="RH242" s="4"/>
      <c r="RI242" s="4"/>
      <c r="RJ242" s="4"/>
      <c r="RK242" s="4"/>
      <c r="RL242" s="4"/>
      <c r="RM242" s="4"/>
      <c r="RN242" s="4"/>
      <c r="RO242" s="4"/>
      <c r="RP242" s="4"/>
      <c r="RQ242" s="4"/>
      <c r="RR242" s="4"/>
      <c r="RS242" s="4"/>
      <c r="RT242" s="4"/>
      <c r="RU242" s="4"/>
      <c r="RV242" s="4"/>
      <c r="RW242" s="4"/>
      <c r="RX242" s="4"/>
      <c r="RY242" s="4"/>
      <c r="RZ242" s="4"/>
      <c r="SA242" s="4"/>
      <c r="SB242" s="4"/>
      <c r="SC242" s="4"/>
      <c r="SD242" s="4"/>
      <c r="SE242" s="4"/>
      <c r="SF242" s="4"/>
      <c r="SG242" s="4"/>
      <c r="SH242" s="4"/>
      <c r="SI242" s="4"/>
      <c r="SJ242" s="4"/>
      <c r="SK242" s="4"/>
      <c r="SL242" s="4"/>
      <c r="SM242" s="4"/>
      <c r="SN242" s="4"/>
      <c r="SO242" s="4"/>
      <c r="SP242" s="4"/>
      <c r="SQ242" s="4"/>
      <c r="SR242" s="4"/>
      <c r="SS242" s="4"/>
      <c r="ST242" s="4"/>
      <c r="SU242" s="4"/>
      <c r="SV242" s="4"/>
      <c r="SW242" s="4"/>
      <c r="SX242" s="4"/>
      <c r="SY242" s="4"/>
      <c r="SZ242" s="4"/>
      <c r="TA242" s="4"/>
      <c r="TB242" s="4"/>
      <c r="TC242" s="4"/>
      <c r="TD242" s="4"/>
      <c r="TE242" s="4"/>
      <c r="TF242" s="4"/>
      <c r="TG242" s="4"/>
      <c r="TH242" s="4"/>
      <c r="TI242" s="4"/>
      <c r="TJ242" s="4"/>
      <c r="TK242" s="4"/>
      <c r="TL242" s="4"/>
      <c r="TM242" s="4"/>
      <c r="TN242" s="4"/>
      <c r="TO242" s="4"/>
      <c r="TP242" s="4"/>
      <c r="TQ242" s="4"/>
      <c r="TR242" s="4"/>
      <c r="TS242" s="4"/>
      <c r="TT242" s="4"/>
      <c r="TU242" s="4"/>
      <c r="TV242" s="4"/>
      <c r="TW242" s="4"/>
      <c r="TX242" s="4"/>
      <c r="TY242" s="4"/>
    </row>
    <row r="243" spans="1:545" s="120" customFormat="1" ht="12" customHeight="1" x14ac:dyDescent="0.25">
      <c r="A243" s="123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  <c r="KR243" s="4"/>
      <c r="KS243" s="4"/>
      <c r="KT243" s="4"/>
      <c r="KU243" s="4"/>
      <c r="KV243" s="4"/>
      <c r="KW243" s="4"/>
      <c r="KX243" s="4"/>
      <c r="KY243" s="4"/>
      <c r="KZ243" s="4"/>
      <c r="LA243" s="4"/>
      <c r="LB243" s="4"/>
      <c r="LC243" s="4"/>
      <c r="LD243" s="4"/>
      <c r="LE243" s="4"/>
      <c r="LF243" s="4"/>
      <c r="LG243" s="4"/>
      <c r="LH243" s="4"/>
      <c r="LI243" s="4"/>
      <c r="LJ243" s="4"/>
      <c r="LK243" s="4"/>
      <c r="LL243" s="4"/>
      <c r="LM243" s="4"/>
      <c r="LN243" s="4"/>
      <c r="LO243" s="4"/>
      <c r="LP243" s="4"/>
      <c r="LQ243" s="4"/>
      <c r="LR243" s="4"/>
      <c r="LS243" s="4"/>
      <c r="LT243" s="4"/>
      <c r="LU243" s="4"/>
      <c r="LV243" s="4"/>
      <c r="LW243" s="4"/>
      <c r="LX243" s="4"/>
      <c r="LY243" s="4"/>
      <c r="LZ243" s="4"/>
      <c r="MA243" s="4"/>
      <c r="MB243" s="4"/>
      <c r="MC243" s="4"/>
      <c r="MD243" s="4"/>
      <c r="ME243" s="4"/>
      <c r="MF243" s="4"/>
      <c r="MG243" s="4"/>
      <c r="MH243" s="4"/>
      <c r="MI243" s="4"/>
      <c r="MJ243" s="4"/>
      <c r="MK243" s="4"/>
      <c r="ML243" s="4"/>
      <c r="MM243" s="4"/>
      <c r="MN243" s="4"/>
      <c r="MO243" s="4"/>
      <c r="MP243" s="4"/>
      <c r="MQ243" s="4"/>
      <c r="MR243" s="4"/>
      <c r="MS243" s="4"/>
      <c r="MT243" s="4"/>
      <c r="MU243" s="4"/>
      <c r="MV243" s="4"/>
      <c r="MW243" s="4"/>
      <c r="MX243" s="4"/>
      <c r="MY243" s="4"/>
      <c r="MZ243" s="4"/>
      <c r="NA243" s="4"/>
      <c r="NB243" s="4"/>
      <c r="NC243" s="4"/>
      <c r="ND243" s="4"/>
      <c r="NE243" s="4"/>
      <c r="NF243" s="4"/>
      <c r="NG243" s="4"/>
      <c r="NH243" s="4"/>
      <c r="NI243" s="4"/>
      <c r="NJ243" s="4"/>
      <c r="NK243" s="4"/>
      <c r="NL243" s="4"/>
      <c r="NM243" s="4"/>
      <c r="NN243" s="4"/>
      <c r="NO243" s="4"/>
      <c r="NP243" s="4"/>
      <c r="NQ243" s="4"/>
      <c r="NR243" s="4"/>
      <c r="NS243" s="4"/>
      <c r="NT243" s="4"/>
      <c r="NU243" s="4"/>
      <c r="NV243" s="4"/>
      <c r="NW243" s="4"/>
      <c r="NX243" s="4"/>
      <c r="NY243" s="4"/>
      <c r="NZ243" s="4"/>
      <c r="OA243" s="4"/>
      <c r="OB243" s="4"/>
      <c r="OC243" s="4"/>
      <c r="OD243" s="4"/>
      <c r="OE243" s="4"/>
      <c r="OF243" s="4"/>
      <c r="OG243" s="4"/>
      <c r="OH243" s="4"/>
      <c r="OI243" s="4"/>
      <c r="OJ243" s="4"/>
      <c r="OK243" s="4"/>
      <c r="OL243" s="4"/>
      <c r="OM243" s="4"/>
      <c r="ON243" s="4"/>
      <c r="OO243" s="4"/>
      <c r="OP243" s="4"/>
      <c r="OQ243" s="4"/>
      <c r="OR243" s="4"/>
      <c r="OS243" s="4"/>
      <c r="OT243" s="4"/>
      <c r="OU243" s="4"/>
      <c r="OV243" s="4"/>
      <c r="OW243" s="4"/>
      <c r="OX243" s="4"/>
      <c r="OY243" s="4"/>
      <c r="OZ243" s="4"/>
      <c r="PA243" s="4"/>
      <c r="PB243" s="4"/>
      <c r="PC243" s="4"/>
      <c r="PD243" s="4"/>
      <c r="PE243" s="4"/>
      <c r="PF243" s="4"/>
      <c r="PG243" s="4"/>
      <c r="PH243" s="4"/>
      <c r="PI243" s="4"/>
      <c r="PJ243" s="4"/>
      <c r="PK243" s="4"/>
      <c r="PL243" s="4"/>
      <c r="PM243" s="4"/>
      <c r="PN243" s="4"/>
      <c r="PO243" s="4"/>
      <c r="PP243" s="4"/>
      <c r="PQ243" s="4"/>
      <c r="PR243" s="4"/>
      <c r="PS243" s="4"/>
      <c r="PT243" s="4"/>
      <c r="PU243" s="4"/>
      <c r="PV243" s="4"/>
      <c r="PW243" s="4"/>
      <c r="PX243" s="4"/>
      <c r="PY243" s="4"/>
      <c r="PZ243" s="4"/>
      <c r="QA243" s="4"/>
      <c r="QB243" s="4"/>
      <c r="QC243" s="4"/>
      <c r="QD243" s="4"/>
      <c r="QE243" s="4"/>
      <c r="QF243" s="4"/>
      <c r="QG243" s="4"/>
      <c r="QH243" s="4"/>
      <c r="QI243" s="4"/>
      <c r="QJ243" s="4"/>
      <c r="QK243" s="4"/>
      <c r="QL243" s="4"/>
      <c r="QM243" s="4"/>
      <c r="QN243" s="4"/>
      <c r="QO243" s="4"/>
      <c r="QP243" s="4"/>
      <c r="QQ243" s="4"/>
      <c r="QR243" s="4"/>
      <c r="QS243" s="4"/>
      <c r="QT243" s="4"/>
      <c r="QU243" s="4"/>
      <c r="QV243" s="4"/>
      <c r="QW243" s="4"/>
      <c r="QX243" s="4"/>
      <c r="QY243" s="4"/>
      <c r="QZ243" s="4"/>
      <c r="RA243" s="4"/>
      <c r="RB243" s="4"/>
      <c r="RC243" s="4"/>
      <c r="RD243" s="4"/>
      <c r="RE243" s="4"/>
      <c r="RF243" s="4"/>
      <c r="RG243" s="4"/>
      <c r="RH243" s="4"/>
      <c r="RI243" s="4"/>
      <c r="RJ243" s="4"/>
      <c r="RK243" s="4"/>
      <c r="RL243" s="4"/>
      <c r="RM243" s="4"/>
      <c r="RN243" s="4"/>
      <c r="RO243" s="4"/>
      <c r="RP243" s="4"/>
      <c r="RQ243" s="4"/>
      <c r="RR243" s="4"/>
      <c r="RS243" s="4"/>
      <c r="RT243" s="4"/>
      <c r="RU243" s="4"/>
      <c r="RV243" s="4"/>
      <c r="RW243" s="4"/>
      <c r="RX243" s="4"/>
      <c r="RY243" s="4"/>
      <c r="RZ243" s="4"/>
      <c r="SA243" s="4"/>
      <c r="SB243" s="4"/>
      <c r="SC243" s="4"/>
      <c r="SD243" s="4"/>
      <c r="SE243" s="4"/>
      <c r="SF243" s="4"/>
      <c r="SG243" s="4"/>
      <c r="SH243" s="4"/>
      <c r="SI243" s="4"/>
      <c r="SJ243" s="4"/>
      <c r="SK243" s="4"/>
      <c r="SL243" s="4"/>
      <c r="SM243" s="4"/>
      <c r="SN243" s="4"/>
      <c r="SO243" s="4"/>
      <c r="SP243" s="4"/>
      <c r="SQ243" s="4"/>
      <c r="SR243" s="4"/>
      <c r="SS243" s="4"/>
      <c r="ST243" s="4"/>
      <c r="SU243" s="4"/>
      <c r="SV243" s="4"/>
      <c r="SW243" s="4"/>
      <c r="SX243" s="4"/>
      <c r="SY243" s="4"/>
      <c r="SZ243" s="4"/>
      <c r="TA243" s="4"/>
      <c r="TB243" s="4"/>
      <c r="TC243" s="4"/>
      <c r="TD243" s="4"/>
      <c r="TE243" s="4"/>
      <c r="TF243" s="4"/>
      <c r="TG243" s="4"/>
      <c r="TH243" s="4"/>
      <c r="TI243" s="4"/>
      <c r="TJ243" s="4"/>
      <c r="TK243" s="4"/>
      <c r="TL243" s="4"/>
      <c r="TM243" s="4"/>
      <c r="TN243" s="4"/>
      <c r="TO243" s="4"/>
      <c r="TP243" s="4"/>
      <c r="TQ243" s="4"/>
      <c r="TR243" s="4"/>
      <c r="TS243" s="4"/>
      <c r="TT243" s="4"/>
      <c r="TU243" s="4"/>
      <c r="TV243" s="4"/>
      <c r="TW243" s="4"/>
      <c r="TX243" s="4"/>
      <c r="TY243" s="4"/>
    </row>
    <row r="244" spans="1:545" s="120" customFormat="1" ht="12" customHeight="1" x14ac:dyDescent="0.25">
      <c r="A244" s="123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  <c r="KR244" s="4"/>
      <c r="KS244" s="4"/>
      <c r="KT244" s="4"/>
      <c r="KU244" s="4"/>
      <c r="KV244" s="4"/>
      <c r="KW244" s="4"/>
      <c r="KX244" s="4"/>
      <c r="KY244" s="4"/>
      <c r="KZ244" s="4"/>
      <c r="LA244" s="4"/>
      <c r="LB244" s="4"/>
      <c r="LC244" s="4"/>
      <c r="LD244" s="4"/>
      <c r="LE244" s="4"/>
      <c r="LF244" s="4"/>
      <c r="LG244" s="4"/>
      <c r="LH244" s="4"/>
      <c r="LI244" s="4"/>
      <c r="LJ244" s="4"/>
      <c r="LK244" s="4"/>
      <c r="LL244" s="4"/>
      <c r="LM244" s="4"/>
      <c r="LN244" s="4"/>
      <c r="LO244" s="4"/>
      <c r="LP244" s="4"/>
      <c r="LQ244" s="4"/>
      <c r="LR244" s="4"/>
      <c r="LS244" s="4"/>
      <c r="LT244" s="4"/>
      <c r="LU244" s="4"/>
      <c r="LV244" s="4"/>
      <c r="LW244" s="4"/>
      <c r="LX244" s="4"/>
      <c r="LY244" s="4"/>
      <c r="LZ244" s="4"/>
      <c r="MA244" s="4"/>
      <c r="MB244" s="4"/>
      <c r="MC244" s="4"/>
      <c r="MD244" s="4"/>
      <c r="ME244" s="4"/>
      <c r="MF244" s="4"/>
      <c r="MG244" s="4"/>
      <c r="MH244" s="4"/>
      <c r="MI244" s="4"/>
      <c r="MJ244" s="4"/>
      <c r="MK244" s="4"/>
      <c r="ML244" s="4"/>
      <c r="MM244" s="4"/>
      <c r="MN244" s="4"/>
      <c r="MO244" s="4"/>
      <c r="MP244" s="4"/>
      <c r="MQ244" s="4"/>
      <c r="MR244" s="4"/>
      <c r="MS244" s="4"/>
      <c r="MT244" s="4"/>
      <c r="MU244" s="4"/>
      <c r="MV244" s="4"/>
      <c r="MW244" s="4"/>
      <c r="MX244" s="4"/>
      <c r="MY244" s="4"/>
      <c r="MZ244" s="4"/>
      <c r="NA244" s="4"/>
      <c r="NB244" s="4"/>
      <c r="NC244" s="4"/>
      <c r="ND244" s="4"/>
      <c r="NE244" s="4"/>
      <c r="NF244" s="4"/>
      <c r="NG244" s="4"/>
      <c r="NH244" s="4"/>
      <c r="NI244" s="4"/>
      <c r="NJ244" s="4"/>
      <c r="NK244" s="4"/>
      <c r="NL244" s="4"/>
      <c r="NM244" s="4"/>
      <c r="NN244" s="4"/>
      <c r="NO244" s="4"/>
      <c r="NP244" s="4"/>
      <c r="NQ244" s="4"/>
      <c r="NR244" s="4"/>
      <c r="NS244" s="4"/>
      <c r="NT244" s="4"/>
      <c r="NU244" s="4"/>
      <c r="NV244" s="4"/>
      <c r="NW244" s="4"/>
      <c r="NX244" s="4"/>
      <c r="NY244" s="4"/>
      <c r="NZ244" s="4"/>
      <c r="OA244" s="4"/>
      <c r="OB244" s="4"/>
      <c r="OC244" s="4"/>
      <c r="OD244" s="4"/>
      <c r="OE244" s="4"/>
      <c r="OF244" s="4"/>
      <c r="OG244" s="4"/>
      <c r="OH244" s="4"/>
      <c r="OI244" s="4"/>
      <c r="OJ244" s="4"/>
      <c r="OK244" s="4"/>
      <c r="OL244" s="4"/>
      <c r="OM244" s="4"/>
      <c r="ON244" s="4"/>
      <c r="OO244" s="4"/>
      <c r="OP244" s="4"/>
      <c r="OQ244" s="4"/>
      <c r="OR244" s="4"/>
      <c r="OS244" s="4"/>
      <c r="OT244" s="4"/>
      <c r="OU244" s="4"/>
      <c r="OV244" s="4"/>
      <c r="OW244" s="4"/>
      <c r="OX244" s="4"/>
      <c r="OY244" s="4"/>
      <c r="OZ244" s="4"/>
      <c r="PA244" s="4"/>
      <c r="PB244" s="4"/>
      <c r="PC244" s="4"/>
      <c r="PD244" s="4"/>
      <c r="PE244" s="4"/>
      <c r="PF244" s="4"/>
      <c r="PG244" s="4"/>
      <c r="PH244" s="4"/>
      <c r="PI244" s="4"/>
      <c r="PJ244" s="4"/>
      <c r="PK244" s="4"/>
      <c r="PL244" s="4"/>
      <c r="PM244" s="4"/>
      <c r="PN244" s="4"/>
      <c r="PO244" s="4"/>
      <c r="PP244" s="4"/>
      <c r="PQ244" s="4"/>
      <c r="PR244" s="4"/>
      <c r="PS244" s="4"/>
      <c r="PT244" s="4"/>
      <c r="PU244" s="4"/>
      <c r="PV244" s="4"/>
      <c r="PW244" s="4"/>
      <c r="PX244" s="4"/>
      <c r="PY244" s="4"/>
      <c r="PZ244" s="4"/>
      <c r="QA244" s="4"/>
      <c r="QB244" s="4"/>
      <c r="QC244" s="4"/>
      <c r="QD244" s="4"/>
      <c r="QE244" s="4"/>
      <c r="QF244" s="4"/>
      <c r="QG244" s="4"/>
      <c r="QH244" s="4"/>
      <c r="QI244" s="4"/>
      <c r="QJ244" s="4"/>
      <c r="QK244" s="4"/>
      <c r="QL244" s="4"/>
      <c r="QM244" s="4"/>
      <c r="QN244" s="4"/>
      <c r="QO244" s="4"/>
      <c r="QP244" s="4"/>
      <c r="QQ244" s="4"/>
      <c r="QR244" s="4"/>
      <c r="QS244" s="4"/>
      <c r="QT244" s="4"/>
      <c r="QU244" s="4"/>
      <c r="QV244" s="4"/>
      <c r="QW244" s="4"/>
      <c r="QX244" s="4"/>
      <c r="QY244" s="4"/>
      <c r="QZ244" s="4"/>
      <c r="RA244" s="4"/>
      <c r="RB244" s="4"/>
      <c r="RC244" s="4"/>
      <c r="RD244" s="4"/>
      <c r="RE244" s="4"/>
      <c r="RF244" s="4"/>
      <c r="RG244" s="4"/>
      <c r="RH244" s="4"/>
      <c r="RI244" s="4"/>
      <c r="RJ244" s="4"/>
      <c r="RK244" s="4"/>
      <c r="RL244" s="4"/>
      <c r="RM244" s="4"/>
      <c r="RN244" s="4"/>
      <c r="RO244" s="4"/>
      <c r="RP244" s="4"/>
      <c r="RQ244" s="4"/>
      <c r="RR244" s="4"/>
      <c r="RS244" s="4"/>
      <c r="RT244" s="4"/>
      <c r="RU244" s="4"/>
      <c r="RV244" s="4"/>
      <c r="RW244" s="4"/>
      <c r="RX244" s="4"/>
      <c r="RY244" s="4"/>
      <c r="RZ244" s="4"/>
      <c r="SA244" s="4"/>
      <c r="SB244" s="4"/>
      <c r="SC244" s="4"/>
      <c r="SD244" s="4"/>
      <c r="SE244" s="4"/>
      <c r="SF244" s="4"/>
      <c r="SG244" s="4"/>
      <c r="SH244" s="4"/>
      <c r="SI244" s="4"/>
      <c r="SJ244" s="4"/>
      <c r="SK244" s="4"/>
      <c r="SL244" s="4"/>
      <c r="SM244" s="4"/>
      <c r="SN244" s="4"/>
      <c r="SO244" s="4"/>
      <c r="SP244" s="4"/>
      <c r="SQ244" s="4"/>
      <c r="SR244" s="4"/>
      <c r="SS244" s="4"/>
      <c r="ST244" s="4"/>
      <c r="SU244" s="4"/>
      <c r="SV244" s="4"/>
      <c r="SW244" s="4"/>
      <c r="SX244" s="4"/>
      <c r="SY244" s="4"/>
      <c r="SZ244" s="4"/>
      <c r="TA244" s="4"/>
      <c r="TB244" s="4"/>
      <c r="TC244" s="4"/>
      <c r="TD244" s="4"/>
      <c r="TE244" s="4"/>
      <c r="TF244" s="4"/>
      <c r="TG244" s="4"/>
      <c r="TH244" s="4"/>
      <c r="TI244" s="4"/>
      <c r="TJ244" s="4"/>
      <c r="TK244" s="4"/>
      <c r="TL244" s="4"/>
      <c r="TM244" s="4"/>
      <c r="TN244" s="4"/>
      <c r="TO244" s="4"/>
      <c r="TP244" s="4"/>
      <c r="TQ244" s="4"/>
      <c r="TR244" s="4"/>
      <c r="TS244" s="4"/>
      <c r="TT244" s="4"/>
      <c r="TU244" s="4"/>
      <c r="TV244" s="4"/>
      <c r="TW244" s="4"/>
      <c r="TX244" s="4"/>
      <c r="TY244" s="4"/>
    </row>
    <row r="245" spans="1:545" s="120" customFormat="1" ht="12" customHeight="1" x14ac:dyDescent="0.25">
      <c r="A245" s="123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  <c r="KR245" s="4"/>
      <c r="KS245" s="4"/>
      <c r="KT245" s="4"/>
      <c r="KU245" s="4"/>
      <c r="KV245" s="4"/>
      <c r="KW245" s="4"/>
      <c r="KX245" s="4"/>
      <c r="KY245" s="4"/>
      <c r="KZ245" s="4"/>
      <c r="LA245" s="4"/>
      <c r="LB245" s="4"/>
      <c r="LC245" s="4"/>
      <c r="LD245" s="4"/>
      <c r="LE245" s="4"/>
      <c r="LF245" s="4"/>
      <c r="LG245" s="4"/>
      <c r="LH245" s="4"/>
      <c r="LI245" s="4"/>
      <c r="LJ245" s="4"/>
      <c r="LK245" s="4"/>
      <c r="LL245" s="4"/>
      <c r="LM245" s="4"/>
      <c r="LN245" s="4"/>
      <c r="LO245" s="4"/>
      <c r="LP245" s="4"/>
      <c r="LQ245" s="4"/>
      <c r="LR245" s="4"/>
      <c r="LS245" s="4"/>
      <c r="LT245" s="4"/>
      <c r="LU245" s="4"/>
      <c r="LV245" s="4"/>
      <c r="LW245" s="4"/>
      <c r="LX245" s="4"/>
      <c r="LY245" s="4"/>
      <c r="LZ245" s="4"/>
      <c r="MA245" s="4"/>
      <c r="MB245" s="4"/>
      <c r="MC245" s="4"/>
      <c r="MD245" s="4"/>
      <c r="ME245" s="4"/>
      <c r="MF245" s="4"/>
      <c r="MG245" s="4"/>
      <c r="MH245" s="4"/>
      <c r="MI245" s="4"/>
      <c r="MJ245" s="4"/>
      <c r="MK245" s="4"/>
      <c r="ML245" s="4"/>
      <c r="MM245" s="4"/>
      <c r="MN245" s="4"/>
      <c r="MO245" s="4"/>
      <c r="MP245" s="4"/>
      <c r="MQ245" s="4"/>
      <c r="MR245" s="4"/>
      <c r="MS245" s="4"/>
      <c r="MT245" s="4"/>
      <c r="MU245" s="4"/>
      <c r="MV245" s="4"/>
      <c r="MW245" s="4"/>
      <c r="MX245" s="4"/>
      <c r="MY245" s="4"/>
      <c r="MZ245" s="4"/>
      <c r="NA245" s="4"/>
      <c r="NB245" s="4"/>
      <c r="NC245" s="4"/>
      <c r="ND245" s="4"/>
      <c r="NE245" s="4"/>
      <c r="NF245" s="4"/>
      <c r="NG245" s="4"/>
      <c r="NH245" s="4"/>
      <c r="NI245" s="4"/>
      <c r="NJ245" s="4"/>
      <c r="NK245" s="4"/>
      <c r="NL245" s="4"/>
      <c r="NM245" s="4"/>
      <c r="NN245" s="4"/>
      <c r="NO245" s="4"/>
      <c r="NP245" s="4"/>
      <c r="NQ245" s="4"/>
      <c r="NR245" s="4"/>
      <c r="NS245" s="4"/>
      <c r="NT245" s="4"/>
      <c r="NU245" s="4"/>
      <c r="NV245" s="4"/>
      <c r="NW245" s="4"/>
      <c r="NX245" s="4"/>
      <c r="NY245" s="4"/>
      <c r="NZ245" s="4"/>
      <c r="OA245" s="4"/>
      <c r="OB245" s="4"/>
      <c r="OC245" s="4"/>
      <c r="OD245" s="4"/>
      <c r="OE245" s="4"/>
      <c r="OF245" s="4"/>
      <c r="OG245" s="4"/>
      <c r="OH245" s="4"/>
      <c r="OI245" s="4"/>
      <c r="OJ245" s="4"/>
      <c r="OK245" s="4"/>
      <c r="OL245" s="4"/>
      <c r="OM245" s="4"/>
      <c r="ON245" s="4"/>
      <c r="OO245" s="4"/>
      <c r="OP245" s="4"/>
      <c r="OQ245" s="4"/>
      <c r="OR245" s="4"/>
      <c r="OS245" s="4"/>
      <c r="OT245" s="4"/>
      <c r="OU245" s="4"/>
      <c r="OV245" s="4"/>
      <c r="OW245" s="4"/>
      <c r="OX245" s="4"/>
      <c r="OY245" s="4"/>
      <c r="OZ245" s="4"/>
      <c r="PA245" s="4"/>
      <c r="PB245" s="4"/>
      <c r="PC245" s="4"/>
      <c r="PD245" s="4"/>
      <c r="PE245" s="4"/>
      <c r="PF245" s="4"/>
      <c r="PG245" s="4"/>
      <c r="PH245" s="4"/>
      <c r="PI245" s="4"/>
      <c r="PJ245" s="4"/>
      <c r="PK245" s="4"/>
      <c r="PL245" s="4"/>
      <c r="PM245" s="4"/>
      <c r="PN245" s="4"/>
      <c r="PO245" s="4"/>
      <c r="PP245" s="4"/>
      <c r="PQ245" s="4"/>
      <c r="PR245" s="4"/>
      <c r="PS245" s="4"/>
      <c r="PT245" s="4"/>
      <c r="PU245" s="4"/>
      <c r="PV245" s="4"/>
      <c r="PW245" s="4"/>
      <c r="PX245" s="4"/>
      <c r="PY245" s="4"/>
      <c r="PZ245" s="4"/>
      <c r="QA245" s="4"/>
      <c r="QB245" s="4"/>
      <c r="QC245" s="4"/>
      <c r="QD245" s="4"/>
      <c r="QE245" s="4"/>
      <c r="QF245" s="4"/>
      <c r="QG245" s="4"/>
      <c r="QH245" s="4"/>
      <c r="QI245" s="4"/>
      <c r="QJ245" s="4"/>
      <c r="QK245" s="4"/>
      <c r="QL245" s="4"/>
      <c r="QM245" s="4"/>
      <c r="QN245" s="4"/>
      <c r="QO245" s="4"/>
      <c r="QP245" s="4"/>
      <c r="QQ245" s="4"/>
      <c r="QR245" s="4"/>
      <c r="QS245" s="4"/>
      <c r="QT245" s="4"/>
      <c r="QU245" s="4"/>
      <c r="QV245" s="4"/>
      <c r="QW245" s="4"/>
      <c r="QX245" s="4"/>
      <c r="QY245" s="4"/>
      <c r="QZ245" s="4"/>
      <c r="RA245" s="4"/>
      <c r="RB245" s="4"/>
      <c r="RC245" s="4"/>
      <c r="RD245" s="4"/>
      <c r="RE245" s="4"/>
      <c r="RF245" s="4"/>
      <c r="RG245" s="4"/>
      <c r="RH245" s="4"/>
      <c r="RI245" s="4"/>
      <c r="RJ245" s="4"/>
      <c r="RK245" s="4"/>
      <c r="RL245" s="4"/>
      <c r="RM245" s="4"/>
      <c r="RN245" s="4"/>
      <c r="RO245" s="4"/>
      <c r="RP245" s="4"/>
      <c r="RQ245" s="4"/>
      <c r="RR245" s="4"/>
      <c r="RS245" s="4"/>
      <c r="RT245" s="4"/>
      <c r="RU245" s="4"/>
      <c r="RV245" s="4"/>
      <c r="RW245" s="4"/>
      <c r="RX245" s="4"/>
      <c r="RY245" s="4"/>
      <c r="RZ245" s="4"/>
      <c r="SA245" s="4"/>
      <c r="SB245" s="4"/>
      <c r="SC245" s="4"/>
      <c r="SD245" s="4"/>
      <c r="SE245" s="4"/>
      <c r="SF245" s="4"/>
      <c r="SG245" s="4"/>
      <c r="SH245" s="4"/>
      <c r="SI245" s="4"/>
      <c r="SJ245" s="4"/>
      <c r="SK245" s="4"/>
      <c r="SL245" s="4"/>
      <c r="SM245" s="4"/>
      <c r="SN245" s="4"/>
      <c r="SO245" s="4"/>
      <c r="SP245" s="4"/>
      <c r="SQ245" s="4"/>
      <c r="SR245" s="4"/>
      <c r="SS245" s="4"/>
      <c r="ST245" s="4"/>
      <c r="SU245" s="4"/>
      <c r="SV245" s="4"/>
      <c r="SW245" s="4"/>
      <c r="SX245" s="4"/>
      <c r="SY245" s="4"/>
      <c r="SZ245" s="4"/>
      <c r="TA245" s="4"/>
      <c r="TB245" s="4"/>
      <c r="TC245" s="4"/>
      <c r="TD245" s="4"/>
      <c r="TE245" s="4"/>
      <c r="TF245" s="4"/>
      <c r="TG245" s="4"/>
      <c r="TH245" s="4"/>
      <c r="TI245" s="4"/>
      <c r="TJ245" s="4"/>
      <c r="TK245" s="4"/>
      <c r="TL245" s="4"/>
      <c r="TM245" s="4"/>
      <c r="TN245" s="4"/>
      <c r="TO245" s="4"/>
      <c r="TP245" s="4"/>
      <c r="TQ245" s="4"/>
      <c r="TR245" s="4"/>
      <c r="TS245" s="4"/>
      <c r="TT245" s="4"/>
      <c r="TU245" s="4"/>
      <c r="TV245" s="4"/>
      <c r="TW245" s="4"/>
      <c r="TX245" s="4"/>
      <c r="TY245" s="4"/>
    </row>
    <row r="246" spans="1:545" s="120" customFormat="1" ht="12" customHeight="1" x14ac:dyDescent="0.25">
      <c r="A246" s="124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  <c r="KR246" s="4"/>
      <c r="KS246" s="4"/>
      <c r="KT246" s="4"/>
      <c r="KU246" s="4"/>
      <c r="KV246" s="4"/>
      <c r="KW246" s="4"/>
      <c r="KX246" s="4"/>
      <c r="KY246" s="4"/>
      <c r="KZ246" s="4"/>
      <c r="LA246" s="4"/>
      <c r="LB246" s="4"/>
      <c r="LC246" s="4"/>
      <c r="LD246" s="4"/>
      <c r="LE246" s="4"/>
      <c r="LF246" s="4"/>
      <c r="LG246" s="4"/>
      <c r="LH246" s="4"/>
      <c r="LI246" s="4"/>
      <c r="LJ246" s="4"/>
      <c r="LK246" s="4"/>
      <c r="LL246" s="4"/>
      <c r="LM246" s="4"/>
      <c r="LN246" s="4"/>
      <c r="LO246" s="4"/>
      <c r="LP246" s="4"/>
      <c r="LQ246" s="4"/>
      <c r="LR246" s="4"/>
      <c r="LS246" s="4"/>
      <c r="LT246" s="4"/>
      <c r="LU246" s="4"/>
      <c r="LV246" s="4"/>
      <c r="LW246" s="4"/>
      <c r="LX246" s="4"/>
      <c r="LY246" s="4"/>
      <c r="LZ246" s="4"/>
      <c r="MA246" s="4"/>
      <c r="MB246" s="4"/>
      <c r="MC246" s="4"/>
      <c r="MD246" s="4"/>
      <c r="ME246" s="4"/>
      <c r="MF246" s="4"/>
      <c r="MG246" s="4"/>
      <c r="MH246" s="4"/>
      <c r="MI246" s="4"/>
      <c r="MJ246" s="4"/>
      <c r="MK246" s="4"/>
      <c r="ML246" s="4"/>
      <c r="MM246" s="4"/>
      <c r="MN246" s="4"/>
      <c r="MO246" s="4"/>
      <c r="MP246" s="4"/>
      <c r="MQ246" s="4"/>
      <c r="MR246" s="4"/>
      <c r="MS246" s="4"/>
      <c r="MT246" s="4"/>
      <c r="MU246" s="4"/>
      <c r="MV246" s="4"/>
      <c r="MW246" s="4"/>
      <c r="MX246" s="4"/>
      <c r="MY246" s="4"/>
      <c r="MZ246" s="4"/>
      <c r="NA246" s="4"/>
      <c r="NB246" s="4"/>
      <c r="NC246" s="4"/>
      <c r="ND246" s="4"/>
      <c r="NE246" s="4"/>
      <c r="NF246" s="4"/>
      <c r="NG246" s="4"/>
      <c r="NH246" s="4"/>
      <c r="NI246" s="4"/>
      <c r="NJ246" s="4"/>
      <c r="NK246" s="4"/>
      <c r="NL246" s="4"/>
      <c r="NM246" s="4"/>
      <c r="NN246" s="4"/>
      <c r="NO246" s="4"/>
      <c r="NP246" s="4"/>
      <c r="NQ246" s="4"/>
      <c r="NR246" s="4"/>
      <c r="NS246" s="4"/>
      <c r="NT246" s="4"/>
      <c r="NU246" s="4"/>
      <c r="NV246" s="4"/>
      <c r="NW246" s="4"/>
      <c r="NX246" s="4"/>
      <c r="NY246" s="4"/>
      <c r="NZ246" s="4"/>
      <c r="OA246" s="4"/>
      <c r="OB246" s="4"/>
      <c r="OC246" s="4"/>
      <c r="OD246" s="4"/>
      <c r="OE246" s="4"/>
      <c r="OF246" s="4"/>
      <c r="OG246" s="4"/>
      <c r="OH246" s="4"/>
      <c r="OI246" s="4"/>
      <c r="OJ246" s="4"/>
      <c r="OK246" s="4"/>
      <c r="OL246" s="4"/>
      <c r="OM246" s="4"/>
      <c r="ON246" s="4"/>
      <c r="OO246" s="4"/>
      <c r="OP246" s="4"/>
      <c r="OQ246" s="4"/>
      <c r="OR246" s="4"/>
      <c r="OS246" s="4"/>
      <c r="OT246" s="4"/>
      <c r="OU246" s="4"/>
      <c r="OV246" s="4"/>
      <c r="OW246" s="4"/>
      <c r="OX246" s="4"/>
      <c r="OY246" s="4"/>
      <c r="OZ246" s="4"/>
      <c r="PA246" s="4"/>
      <c r="PB246" s="4"/>
      <c r="PC246" s="4"/>
      <c r="PD246" s="4"/>
      <c r="PE246" s="4"/>
      <c r="PF246" s="4"/>
      <c r="PG246" s="4"/>
      <c r="PH246" s="4"/>
      <c r="PI246" s="4"/>
      <c r="PJ246" s="4"/>
      <c r="PK246" s="4"/>
      <c r="PL246" s="4"/>
      <c r="PM246" s="4"/>
      <c r="PN246" s="4"/>
      <c r="PO246" s="4"/>
      <c r="PP246" s="4"/>
      <c r="PQ246" s="4"/>
      <c r="PR246" s="4"/>
      <c r="PS246" s="4"/>
      <c r="PT246" s="4"/>
      <c r="PU246" s="4"/>
      <c r="PV246" s="4"/>
      <c r="PW246" s="4"/>
      <c r="PX246" s="4"/>
      <c r="PY246" s="4"/>
      <c r="PZ246" s="4"/>
      <c r="QA246" s="4"/>
      <c r="QB246" s="4"/>
      <c r="QC246" s="4"/>
      <c r="QD246" s="4"/>
      <c r="QE246" s="4"/>
      <c r="QF246" s="4"/>
      <c r="QG246" s="4"/>
      <c r="QH246" s="4"/>
      <c r="QI246" s="4"/>
      <c r="QJ246" s="4"/>
      <c r="QK246" s="4"/>
      <c r="QL246" s="4"/>
      <c r="QM246" s="4"/>
      <c r="QN246" s="4"/>
      <c r="QO246" s="4"/>
      <c r="QP246" s="4"/>
      <c r="QQ246" s="4"/>
      <c r="QR246" s="4"/>
      <c r="QS246" s="4"/>
      <c r="QT246" s="4"/>
      <c r="QU246" s="4"/>
      <c r="QV246" s="4"/>
      <c r="QW246" s="4"/>
      <c r="QX246" s="4"/>
      <c r="QY246" s="4"/>
      <c r="QZ246" s="4"/>
      <c r="RA246" s="4"/>
      <c r="RB246" s="4"/>
      <c r="RC246" s="4"/>
      <c r="RD246" s="4"/>
      <c r="RE246" s="4"/>
      <c r="RF246" s="4"/>
      <c r="RG246" s="4"/>
      <c r="RH246" s="4"/>
      <c r="RI246" s="4"/>
      <c r="RJ246" s="4"/>
      <c r="RK246" s="4"/>
      <c r="RL246" s="4"/>
      <c r="RM246" s="4"/>
      <c r="RN246" s="4"/>
      <c r="RO246" s="4"/>
      <c r="RP246" s="4"/>
      <c r="RQ246" s="4"/>
      <c r="RR246" s="4"/>
      <c r="RS246" s="4"/>
      <c r="RT246" s="4"/>
      <c r="RU246" s="4"/>
      <c r="RV246" s="4"/>
      <c r="RW246" s="4"/>
      <c r="RX246" s="4"/>
      <c r="RY246" s="4"/>
      <c r="RZ246" s="4"/>
      <c r="SA246" s="4"/>
      <c r="SB246" s="4"/>
      <c r="SC246" s="4"/>
      <c r="SD246" s="4"/>
      <c r="SE246" s="4"/>
      <c r="SF246" s="4"/>
      <c r="SG246" s="4"/>
      <c r="SH246" s="4"/>
      <c r="SI246" s="4"/>
      <c r="SJ246" s="4"/>
      <c r="SK246" s="4"/>
      <c r="SL246" s="4"/>
      <c r="SM246" s="4"/>
      <c r="SN246" s="4"/>
      <c r="SO246" s="4"/>
      <c r="SP246" s="4"/>
      <c r="SQ246" s="4"/>
      <c r="SR246" s="4"/>
      <c r="SS246" s="4"/>
      <c r="ST246" s="4"/>
      <c r="SU246" s="4"/>
      <c r="SV246" s="4"/>
      <c r="SW246" s="4"/>
      <c r="SX246" s="4"/>
      <c r="SY246" s="4"/>
      <c r="SZ246" s="4"/>
      <c r="TA246" s="4"/>
      <c r="TB246" s="4"/>
      <c r="TC246" s="4"/>
      <c r="TD246" s="4"/>
      <c r="TE246" s="4"/>
      <c r="TF246" s="4"/>
      <c r="TG246" s="4"/>
      <c r="TH246" s="4"/>
      <c r="TI246" s="4"/>
      <c r="TJ246" s="4"/>
      <c r="TK246" s="4"/>
      <c r="TL246" s="4"/>
      <c r="TM246" s="4"/>
      <c r="TN246" s="4"/>
      <c r="TO246" s="4"/>
      <c r="TP246" s="4"/>
      <c r="TQ246" s="4"/>
      <c r="TR246" s="4"/>
      <c r="TS246" s="4"/>
      <c r="TT246" s="4"/>
      <c r="TU246" s="4"/>
      <c r="TV246" s="4"/>
      <c r="TW246" s="4"/>
      <c r="TX246" s="4"/>
      <c r="TY246" s="4"/>
    </row>
    <row r="247" spans="1:545" s="120" customFormat="1" ht="12" customHeight="1" x14ac:dyDescent="0.25">
      <c r="A247" s="124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  <c r="KR247" s="4"/>
      <c r="KS247" s="4"/>
      <c r="KT247" s="4"/>
      <c r="KU247" s="4"/>
      <c r="KV247" s="4"/>
      <c r="KW247" s="4"/>
      <c r="KX247" s="4"/>
      <c r="KY247" s="4"/>
      <c r="KZ247" s="4"/>
      <c r="LA247" s="4"/>
      <c r="LB247" s="4"/>
      <c r="LC247" s="4"/>
      <c r="LD247" s="4"/>
      <c r="LE247" s="4"/>
      <c r="LF247" s="4"/>
      <c r="LG247" s="4"/>
      <c r="LH247" s="4"/>
      <c r="LI247" s="4"/>
      <c r="LJ247" s="4"/>
      <c r="LK247" s="4"/>
      <c r="LL247" s="4"/>
      <c r="LM247" s="4"/>
      <c r="LN247" s="4"/>
      <c r="LO247" s="4"/>
      <c r="LP247" s="4"/>
      <c r="LQ247" s="4"/>
      <c r="LR247" s="4"/>
      <c r="LS247" s="4"/>
      <c r="LT247" s="4"/>
      <c r="LU247" s="4"/>
      <c r="LV247" s="4"/>
      <c r="LW247" s="4"/>
      <c r="LX247" s="4"/>
      <c r="LY247" s="4"/>
      <c r="LZ247" s="4"/>
      <c r="MA247" s="4"/>
      <c r="MB247" s="4"/>
      <c r="MC247" s="4"/>
      <c r="MD247" s="4"/>
      <c r="ME247" s="4"/>
      <c r="MF247" s="4"/>
      <c r="MG247" s="4"/>
      <c r="MH247" s="4"/>
      <c r="MI247" s="4"/>
      <c r="MJ247" s="4"/>
      <c r="MK247" s="4"/>
      <c r="ML247" s="4"/>
      <c r="MM247" s="4"/>
      <c r="MN247" s="4"/>
      <c r="MO247" s="4"/>
      <c r="MP247" s="4"/>
      <c r="MQ247" s="4"/>
      <c r="MR247" s="4"/>
      <c r="MS247" s="4"/>
      <c r="MT247" s="4"/>
      <c r="MU247" s="4"/>
      <c r="MV247" s="4"/>
      <c r="MW247" s="4"/>
      <c r="MX247" s="4"/>
      <c r="MY247" s="4"/>
      <c r="MZ247" s="4"/>
      <c r="NA247" s="4"/>
      <c r="NB247" s="4"/>
      <c r="NC247" s="4"/>
      <c r="ND247" s="4"/>
      <c r="NE247" s="4"/>
      <c r="NF247" s="4"/>
      <c r="NG247" s="4"/>
      <c r="NH247" s="4"/>
      <c r="NI247" s="4"/>
      <c r="NJ247" s="4"/>
      <c r="NK247" s="4"/>
      <c r="NL247" s="4"/>
      <c r="NM247" s="4"/>
      <c r="NN247" s="4"/>
      <c r="NO247" s="4"/>
      <c r="NP247" s="4"/>
      <c r="NQ247" s="4"/>
      <c r="NR247" s="4"/>
      <c r="NS247" s="4"/>
      <c r="NT247" s="4"/>
      <c r="NU247" s="4"/>
      <c r="NV247" s="4"/>
      <c r="NW247" s="4"/>
      <c r="NX247" s="4"/>
      <c r="NY247" s="4"/>
      <c r="NZ247" s="4"/>
      <c r="OA247" s="4"/>
      <c r="OB247" s="4"/>
      <c r="OC247" s="4"/>
      <c r="OD247" s="4"/>
      <c r="OE247" s="4"/>
      <c r="OF247" s="4"/>
      <c r="OG247" s="4"/>
      <c r="OH247" s="4"/>
      <c r="OI247" s="4"/>
      <c r="OJ247" s="4"/>
      <c r="OK247" s="4"/>
      <c r="OL247" s="4"/>
      <c r="OM247" s="4"/>
      <c r="ON247" s="4"/>
      <c r="OO247" s="4"/>
      <c r="OP247" s="4"/>
      <c r="OQ247" s="4"/>
      <c r="OR247" s="4"/>
      <c r="OS247" s="4"/>
      <c r="OT247" s="4"/>
      <c r="OU247" s="4"/>
      <c r="OV247" s="4"/>
      <c r="OW247" s="4"/>
      <c r="OX247" s="4"/>
      <c r="OY247" s="4"/>
      <c r="OZ247" s="4"/>
      <c r="PA247" s="4"/>
      <c r="PB247" s="4"/>
      <c r="PC247" s="4"/>
      <c r="PD247" s="4"/>
      <c r="PE247" s="4"/>
      <c r="PF247" s="4"/>
      <c r="PG247" s="4"/>
      <c r="PH247" s="4"/>
      <c r="PI247" s="4"/>
      <c r="PJ247" s="4"/>
      <c r="PK247" s="4"/>
      <c r="PL247" s="4"/>
      <c r="PM247" s="4"/>
      <c r="PN247" s="4"/>
      <c r="PO247" s="4"/>
      <c r="PP247" s="4"/>
      <c r="PQ247" s="4"/>
      <c r="PR247" s="4"/>
      <c r="PS247" s="4"/>
      <c r="PT247" s="4"/>
      <c r="PU247" s="4"/>
      <c r="PV247" s="4"/>
      <c r="PW247" s="4"/>
      <c r="PX247" s="4"/>
      <c r="PY247" s="4"/>
      <c r="PZ247" s="4"/>
      <c r="QA247" s="4"/>
      <c r="QB247" s="4"/>
      <c r="QC247" s="4"/>
      <c r="QD247" s="4"/>
      <c r="QE247" s="4"/>
      <c r="QF247" s="4"/>
      <c r="QG247" s="4"/>
      <c r="QH247" s="4"/>
      <c r="QI247" s="4"/>
      <c r="QJ247" s="4"/>
      <c r="QK247" s="4"/>
      <c r="QL247" s="4"/>
      <c r="QM247" s="4"/>
      <c r="QN247" s="4"/>
      <c r="QO247" s="4"/>
      <c r="QP247" s="4"/>
      <c r="QQ247" s="4"/>
      <c r="QR247" s="4"/>
      <c r="QS247" s="4"/>
      <c r="QT247" s="4"/>
      <c r="QU247" s="4"/>
      <c r="QV247" s="4"/>
      <c r="QW247" s="4"/>
      <c r="QX247" s="4"/>
      <c r="QY247" s="4"/>
      <c r="QZ247" s="4"/>
      <c r="RA247" s="4"/>
      <c r="RB247" s="4"/>
      <c r="RC247" s="4"/>
      <c r="RD247" s="4"/>
      <c r="RE247" s="4"/>
      <c r="RF247" s="4"/>
      <c r="RG247" s="4"/>
      <c r="RH247" s="4"/>
      <c r="RI247" s="4"/>
      <c r="RJ247" s="4"/>
      <c r="RK247" s="4"/>
      <c r="RL247" s="4"/>
      <c r="RM247" s="4"/>
      <c r="RN247" s="4"/>
      <c r="RO247" s="4"/>
      <c r="RP247" s="4"/>
      <c r="RQ247" s="4"/>
      <c r="RR247" s="4"/>
      <c r="RS247" s="4"/>
      <c r="RT247" s="4"/>
      <c r="RU247" s="4"/>
      <c r="RV247" s="4"/>
      <c r="RW247" s="4"/>
      <c r="RX247" s="4"/>
      <c r="RY247" s="4"/>
      <c r="RZ247" s="4"/>
      <c r="SA247" s="4"/>
      <c r="SB247" s="4"/>
      <c r="SC247" s="4"/>
      <c r="SD247" s="4"/>
      <c r="SE247" s="4"/>
      <c r="SF247" s="4"/>
      <c r="SG247" s="4"/>
      <c r="SH247" s="4"/>
      <c r="SI247" s="4"/>
      <c r="SJ247" s="4"/>
      <c r="SK247" s="4"/>
      <c r="SL247" s="4"/>
      <c r="SM247" s="4"/>
      <c r="SN247" s="4"/>
      <c r="SO247" s="4"/>
      <c r="SP247" s="4"/>
      <c r="SQ247" s="4"/>
      <c r="SR247" s="4"/>
      <c r="SS247" s="4"/>
      <c r="ST247" s="4"/>
      <c r="SU247" s="4"/>
      <c r="SV247" s="4"/>
      <c r="SW247" s="4"/>
      <c r="SX247" s="4"/>
      <c r="SY247" s="4"/>
      <c r="SZ247" s="4"/>
      <c r="TA247" s="4"/>
      <c r="TB247" s="4"/>
      <c r="TC247" s="4"/>
      <c r="TD247" s="4"/>
      <c r="TE247" s="4"/>
      <c r="TF247" s="4"/>
      <c r="TG247" s="4"/>
      <c r="TH247" s="4"/>
      <c r="TI247" s="4"/>
      <c r="TJ247" s="4"/>
      <c r="TK247" s="4"/>
      <c r="TL247" s="4"/>
      <c r="TM247" s="4"/>
      <c r="TN247" s="4"/>
      <c r="TO247" s="4"/>
      <c r="TP247" s="4"/>
      <c r="TQ247" s="4"/>
      <c r="TR247" s="4"/>
      <c r="TS247" s="4"/>
      <c r="TT247" s="4"/>
      <c r="TU247" s="4"/>
      <c r="TV247" s="4"/>
      <c r="TW247" s="4"/>
      <c r="TX247" s="4"/>
      <c r="TY247" s="4"/>
    </row>
  </sheetData>
  <printOptions horizontalCentered="1"/>
  <pageMargins left="0.31496062992125984" right="0.31496062992125984" top="1.2598425196850394" bottom="0.47244094488188981" header="0.23622047244094491" footer="0.19685039370078741"/>
  <pageSetup scale="55" fitToHeight="0" orientation="landscape" r:id="rId1"/>
  <headerFooter>
    <oddHeader>&amp;L&amp;G&amp;C&amp;"Encode Sans Medium,Negrita"PODER EJECUTIVO
DEL ESTADO DE TAMAULIPAS
&amp;G 
&amp;10Cédula Acumulativa por Rubro de Ingresos
del 1 de Enero al 30 de Septiembre de 2022&amp;11
&amp;7(Cifras en Pesos)</oddHeader>
    <oddFooter>&amp;C&amp;G
&amp;"Encode Sans Medium,Negrita"Anexos</oddFooter>
  </headerFooter>
  <rowBreaks count="3" manualBreakCount="3">
    <brk id="66" max="16383" man="1"/>
    <brk id="125" max="16383" man="1"/>
    <brk id="18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 Ingr Calend sep</vt:lpstr>
      <vt:lpstr>'Edo Analit Ingr Calend sep'!Área_de_impresión</vt:lpstr>
      <vt:lpstr>'Edo Analit Ingr Calend sep'!Títulos_a_imprimir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2022-10-26T19:22:28Z</dcterms:modified>
  <cp:category/>
</cp:coreProperties>
</file>