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EXCEL 2022\CUENTA Y DEUDA PUBLICA\C.P. MARGARITA C\ESTADOS FINANCIEROS\1er TRIMESTRE\Archivos para Publicar\INFORMACION ANEXOS\"/>
    </mc:Choice>
  </mc:AlternateContent>
  <bookViews>
    <workbookView xWindow="0" yWindow="0" windowWidth="16000" windowHeight="6050"/>
  </bookViews>
  <sheets>
    <sheet name="LDF Analit Deuda Publ22" sheetId="2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'LDF Analit Deuda Publ22'!$A$1:$J$63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52511"/>
</workbook>
</file>

<file path=xl/calcChain.xml><?xml version="1.0" encoding="utf-8"?>
<calcChain xmlns="http://schemas.openxmlformats.org/spreadsheetml/2006/main">
  <c r="H33" i="2" l="1"/>
  <c r="H32" i="2"/>
  <c r="H30" i="2"/>
  <c r="H29" i="2"/>
  <c r="H28" i="2"/>
  <c r="H27" i="2"/>
  <c r="H26" i="2"/>
  <c r="H25" i="2"/>
  <c r="H24" i="2"/>
  <c r="H23" i="2" s="1"/>
  <c r="J23" i="2"/>
  <c r="I23" i="2"/>
  <c r="G23" i="2"/>
  <c r="F23" i="2"/>
  <c r="H18" i="2"/>
  <c r="H16" i="2"/>
  <c r="H15" i="2" s="1"/>
  <c r="J15" i="2"/>
  <c r="I15" i="2"/>
  <c r="G15" i="2"/>
  <c r="G10" i="2" s="1"/>
  <c r="F15" i="2"/>
  <c r="E15" i="2"/>
  <c r="H13" i="2"/>
  <c r="H12" i="2"/>
  <c r="J11" i="2"/>
  <c r="I11" i="2"/>
  <c r="G11" i="2"/>
  <c r="F11" i="2"/>
  <c r="E11" i="2"/>
  <c r="H11" i="2" s="1"/>
  <c r="J10" i="2"/>
  <c r="I10" i="2"/>
  <c r="F10" i="2"/>
  <c r="E10" i="2"/>
  <c r="H10" i="2" s="1"/>
  <c r="H21" i="2" s="1"/>
</calcChain>
</file>

<file path=xl/sharedStrings.xml><?xml version="1.0" encoding="utf-8"?>
<sst xmlns="http://schemas.openxmlformats.org/spreadsheetml/2006/main" count="85" uniqueCount="66">
  <si>
    <t>Informe Analítico de la Deuda Pública y Otros Pasivos - LDF</t>
  </si>
  <si>
    <t>Del 1 de Enero al 31 de Marzo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</si>
  <si>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</si>
  <si>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</si>
  <si>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</si>
  <si>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</si>
  <si>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</si>
  <si>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</si>
  <si>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</si>
  <si>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</si>
  <si>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</si>
  <si>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</si>
  <si>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</si>
  <si>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</si>
  <si>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</si>
  <si>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</si>
  <si>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</si>
  <si>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</si>
  <si>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</si>
  <si>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</si>
  <si>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Pasivos*</t>
  </si>
  <si>
    <t>Total de la Deuda Pública y OtrosPasivos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</si>
  <si>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</si>
  <si>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</si>
  <si>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</si>
  <si>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</si>
  <si>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</si>
  <si>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</si>
  <si>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</si>
  <si>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</si>
  <si>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</si>
  <si>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</si>
  <si>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</si>
  <si>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</si>
  <si>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</si>
  <si>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</si>
  <si>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</si>
  <si>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</si>
  <si>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</si>
  <si>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</si>
  <si>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</si>
  <si>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 xml:space="preserve">BBVA Bancomer Cad. Prod. NAFIN </t>
  </si>
  <si>
    <t>12 meses</t>
  </si>
  <si>
    <t>N/A</t>
  </si>
  <si>
    <t>Santander Confirming</t>
  </si>
  <si>
    <t>BBVA Bancomer (Factoraje financiero)</t>
  </si>
  <si>
    <t>9 meses</t>
  </si>
  <si>
    <t>Banco Santander S.A. Institucion de Banca Multiple (Factoraje financiero)</t>
  </si>
  <si>
    <t>6 meses</t>
  </si>
  <si>
    <t xml:space="preserve">Banco BBVA S.A. </t>
  </si>
  <si>
    <t>8 meses</t>
  </si>
  <si>
    <t>TIIE+ .55 PTS</t>
  </si>
  <si>
    <t>7 meses</t>
  </si>
  <si>
    <t>TIIE+.40 PTS</t>
  </si>
  <si>
    <t>Banco Scotiabank S.A. de C.V.</t>
  </si>
  <si>
    <t>TIIE+.44 PTS</t>
  </si>
  <si>
    <t>Banco Santander S.A. de C.V.</t>
  </si>
  <si>
    <t>TIIE+.61 PTS</t>
  </si>
  <si>
    <t>Banco HSBC S.A. de C.V.</t>
  </si>
  <si>
    <t>Banco Banorte S.A. de C.V.</t>
  </si>
  <si>
    <t>TIIE+ .97 PTS</t>
  </si>
  <si>
    <t>Banco Azteca S.A. de C.V.</t>
  </si>
  <si>
    <t>TIIE+1.20 PTS</t>
  </si>
  <si>
    <t>El saldo de la Deuda a Largo incluye la Porción de la Deuda de Largo Plazo por el Ejercicio 2022.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</si>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</sst>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"/>
  </numFmts>
  <fonts count="1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sz val="11"/>
      <color theme="1"/>
      <name val="Helvetica"/>
      <family val="2"/>
    </font>
    <font>
      <b/>
      <sz val="8"/>
      <color rgb="FF000000"/>
      <name val="Helvetica"/>
      <family val="2"/>
    </font>
    <font>
      <sz val="8"/>
      <color theme="1"/>
      <name val="DINPro-Regular"/>
      <family val="3"/>
    </font>
    <font>
      <sz val="7"/>
      <color rgb="FF000000"/>
      <name val="DINPro-Regular"/>
      <family val="3"/>
    </font>
    <font>
      <sz val="9"/>
      <color rgb="FF000000"/>
      <name val="DINPro-Regular"/>
      <family val="3"/>
    </font>
    <font>
      <b/>
      <sz val="9"/>
      <color rgb="FF000000"/>
      <name val="DINPro-Regular"/>
      <family val="3"/>
    </font>
    <font>
      <sz val="8"/>
      <color rgb="FF000000"/>
      <name val="DINPro-Regular"/>
      <family val="3"/>
    </font>
    <font>
      <sz val="11"/>
      <color theme="1"/>
      <name val="DINPro-Regular"/>
      <family val="3"/>
    </font>
    <font>
      <sz val="10"/>
      <color theme="1"/>
      <name val="DINPro-Regular"/>
      <family val="3"/>
    </font>
    <font>
      <b/>
      <sz val="9"/>
      <name val="DINPro-Regular"/>
      <family val="3"/>
    </font>
    <font>
      <sz val="9"/>
      <name val="DINPro-Regular"/>
      <family val="3"/>
    </font>
    <font>
      <b/>
      <sz val="9"/>
      <color rgb="FFFFFFFF"/>
      <name val="DINPro-Regular"/>
      <family val="3"/>
    </font>
    <font>
      <b/>
      <sz val="8"/>
      <color rgb="FF000000"/>
      <name val="DINPro-Regular"/>
      <family val="3"/>
    </font>
    <font>
      <b/>
      <sz val="10"/>
      <color rgb="FF000000"/>
      <name val="DIN Pro Bold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StyleXfs>
  <cellXfs count="77">
    <xf numFmtId="0" fontId="0" fillId="0" borderId="0" xfId="0"/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5" fillId="2" borderId="0" xfId="0" applyFont="1" applyFill="1" applyBorder="1" applyAlignment="1">
      <alignment horizontal="center" vertical="center"/>
    </xf>
    <xf numFmtId="0" fontId="10" fillId="4" borderId="0" xfId="0" applyFont="1" applyFill="1" applyAlignment="1"/>
    <xf numFmtId="0" fontId="8" fillId="2" borderId="1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3" fontId="8" fillId="0" borderId="6" xfId="0" applyNumberFormat="1" applyFont="1" applyFill="1" applyBorder="1" applyAlignment="1">
      <alignment horizontal="right" vertical="center"/>
    </xf>
    <xf numFmtId="43" fontId="10" fillId="4" borderId="0" xfId="1" applyNumberFormat="1" applyFont="1" applyFill="1" applyAlignment="1"/>
    <xf numFmtId="0" fontId="7" fillId="2" borderId="6" xfId="0" applyFont="1" applyFill="1" applyBorder="1" applyAlignment="1">
      <alignment horizontal="right" vertical="center"/>
    </xf>
    <xf numFmtId="3" fontId="8" fillId="5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3" fontId="8" fillId="6" borderId="6" xfId="0" applyNumberFormat="1" applyFont="1" applyFill="1" applyBorder="1" applyAlignment="1">
      <alignment horizontal="right" vertical="center"/>
    </xf>
    <xf numFmtId="3" fontId="10" fillId="4" borderId="0" xfId="0" applyNumberFormat="1" applyFont="1" applyFill="1" applyAlignment="1"/>
    <xf numFmtId="0" fontId="8" fillId="2" borderId="6" xfId="0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right" vertical="center"/>
    </xf>
    <xf numFmtId="3" fontId="7" fillId="4" borderId="0" xfId="0" applyNumberFormat="1" applyFont="1" applyFill="1"/>
    <xf numFmtId="43" fontId="11" fillId="0" borderId="0" xfId="1" applyNumberFormat="1" applyFont="1" applyFill="1" applyAlignment="1"/>
    <xf numFmtId="43" fontId="10" fillId="0" borderId="0" xfId="0" applyNumberFormat="1" applyFont="1" applyAlignment="1"/>
    <xf numFmtId="4" fontId="7" fillId="4" borderId="0" xfId="0" applyNumberFormat="1" applyFont="1" applyFill="1"/>
    <xf numFmtId="0" fontId="7" fillId="4" borderId="0" xfId="0" applyFont="1" applyFill="1"/>
    <xf numFmtId="0" fontId="8" fillId="2" borderId="7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/>
    <xf numFmtId="0" fontId="9" fillId="2" borderId="0" xfId="0" applyFont="1" applyFill="1" applyBorder="1"/>
    <xf numFmtId="0" fontId="5" fillId="4" borderId="0" xfId="0" applyFont="1" applyFill="1" applyAlignment="1"/>
    <xf numFmtId="0" fontId="9" fillId="0" borderId="0" xfId="0" applyFont="1" applyAlignment="1">
      <alignment horizontal="left" vertical="center"/>
    </xf>
    <xf numFmtId="0" fontId="7" fillId="0" borderId="0" xfId="0" applyFont="1"/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10" fontId="7" fillId="2" borderId="6" xfId="2" applyNumberFormat="1" applyFont="1" applyFill="1" applyBorder="1" applyAlignment="1">
      <alignment horizontal="center" vertical="center"/>
    </xf>
    <xf numFmtId="10" fontId="7" fillId="0" borderId="6" xfId="2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Alignment="1"/>
    <xf numFmtId="0" fontId="4" fillId="2" borderId="0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2" fillId="0" borderId="0" xfId="0" applyFont="1" applyFill="1" applyBorder="1" applyAlignment="1" applyProtection="1"/>
    <xf numFmtId="0" fontId="1" fillId="0" borderId="0" xfId="0" applyFont="1" applyAlignment="1"/>
    <xf numFmtId="0" fontId="1" fillId="4" borderId="0" xfId="0" applyFont="1" applyFill="1" applyAlignment="1"/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2</xdr:col>
      <xdr:colOff>1383965</xdr:colOff>
      <xdr:row>2</xdr:row>
      <xdr:rowOff>138365</xdr:rowOff>
    </xdr:to>
    <xdr:pic>
      <xdr:nvPicPr>
        <xdr:cNvPr id="7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475" y="0"/>
          <a:ext cx="2028490" cy="722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1007"/>
  <sheetViews>
    <sheetView showGridLines="0" tabSelected="1" workbookViewId="0">
      <selection activeCell="E13" sqref="E13"/>
    </sheetView>
  </sheetViews>
  <sheetFormatPr baseColWidth="10" defaultColWidth="14.453125" defaultRowHeight="15" customHeight="1" x14ac:dyDescent="0.35"/>
  <cols>
    <col min="1" max="1" width="2" style="63" customWidth="1"/>
    <col min="2" max="2" width="10.7265625" style="63" customWidth="1"/>
    <col min="3" max="3" width="34.26953125" style="63" customWidth="1"/>
    <col min="4" max="4" width="18.1796875" style="63" customWidth="1"/>
    <col min="5" max="5" width="18.453125" style="63" customWidth="1"/>
    <col min="6" max="6" width="17.54296875" style="63" customWidth="1"/>
    <col min="7" max="7" width="19.26953125" style="63" customWidth="1"/>
    <col min="8" max="8" width="17.54296875" style="63" customWidth="1"/>
    <col min="9" max="9" width="18.7265625" style="63" customWidth="1"/>
    <col min="10" max="10" width="21.7265625" style="63" customWidth="1"/>
    <col min="11" max="11" width="18.54296875" style="64" bestFit="1" customWidth="1"/>
    <col min="12" max="12" width="11.26953125" style="63" customWidth="1"/>
    <col min="13" max="13" width="13.81640625" style="63" bestFit="1" customWidth="1"/>
    <col min="14" max="14" width="10.7265625" style="63" customWidth="1"/>
    <col min="15" max="15" width="11.54296875" style="63" bestFit="1" customWidth="1"/>
    <col min="16" max="23" width="10.7265625" style="63" customWidth="1"/>
    <col min="24" max="16384" width="14.453125" style="63"/>
  </cols>
  <sheetData>
    <row r="1" spans="1:11" ht="23.25" customHeight="1" x14ac:dyDescent="0.35">
      <c r="A1" s="1"/>
      <c r="B1" s="74" t="s">
        <v>0</v>
      </c>
      <c r="C1" s="75"/>
      <c r="D1" s="75"/>
      <c r="E1" s="75"/>
      <c r="F1" s="75"/>
      <c r="G1" s="75"/>
      <c r="H1" s="75"/>
      <c r="I1" s="75"/>
      <c r="J1" s="75"/>
    </row>
    <row r="2" spans="1:11" ht="23.25" customHeight="1" x14ac:dyDescent="0.35">
      <c r="A2" s="1"/>
      <c r="B2" s="74" t="s">
        <v>1</v>
      </c>
      <c r="C2" s="75"/>
      <c r="D2" s="75"/>
      <c r="E2" s="75"/>
      <c r="F2" s="75"/>
      <c r="G2" s="75"/>
      <c r="H2" s="75"/>
      <c r="I2" s="75"/>
      <c r="J2" s="75"/>
    </row>
    <row r="3" spans="1:11" ht="14.5" customHeight="1" x14ac:dyDescent="0.35">
      <c r="A3" s="1"/>
      <c r="B3" s="75" t="s">
        <v>2</v>
      </c>
      <c r="C3" s="75"/>
      <c r="D3" s="75"/>
      <c r="E3" s="75"/>
      <c r="F3" s="75"/>
      <c r="G3" s="75"/>
      <c r="H3" s="75"/>
      <c r="I3" s="75"/>
      <c r="J3" s="76"/>
    </row>
    <row r="4" spans="1:11" ht="5.25" customHeigh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s="3" customFormat="1" ht="14.15" customHeight="1" x14ac:dyDescent="0.35">
      <c r="A5" s="4"/>
      <c r="B5" s="68" t="s">
        <v>3</v>
      </c>
      <c r="C5" s="69"/>
      <c r="D5" s="65" t="s">
        <v>4</v>
      </c>
      <c r="E5" s="65" t="s">
        <v>5</v>
      </c>
      <c r="F5" s="65" t="s">
        <v>6</v>
      </c>
      <c r="G5" s="65" t="s">
        <v>7</v>
      </c>
      <c r="H5" s="65" t="s">
        <v>8</v>
      </c>
      <c r="I5" s="65" t="s">
        <v>9</v>
      </c>
      <c r="J5" s="65" t="s">
        <v>10</v>
      </c>
      <c r="K5" s="5"/>
    </row>
    <row r="6" spans="1:11" s="3" customFormat="1" x14ac:dyDescent="0.35">
      <c r="A6" s="4"/>
      <c r="B6" s="72"/>
      <c r="C6" s="73"/>
      <c r="D6" s="66"/>
      <c r="E6" s="66"/>
      <c r="F6" s="66"/>
      <c r="G6" s="66"/>
      <c r="H6" s="66"/>
      <c r="I6" s="66"/>
      <c r="J6" s="66"/>
      <c r="K6" s="5"/>
    </row>
    <row r="7" spans="1:11" s="3" customFormat="1" x14ac:dyDescent="0.35">
      <c r="A7" s="4"/>
      <c r="B7" s="72"/>
      <c r="C7" s="73"/>
      <c r="D7" s="66"/>
      <c r="E7" s="66"/>
      <c r="F7" s="66"/>
      <c r="G7" s="66"/>
      <c r="H7" s="66"/>
      <c r="I7" s="66"/>
      <c r="J7" s="66"/>
      <c r="K7" s="5"/>
    </row>
    <row r="8" spans="1:11" s="3" customFormat="1" ht="4.5" customHeight="1" x14ac:dyDescent="0.35">
      <c r="A8" s="4"/>
      <c r="B8" s="70"/>
      <c r="C8" s="71"/>
      <c r="D8" s="67"/>
      <c r="E8" s="67"/>
      <c r="F8" s="67"/>
      <c r="G8" s="67"/>
      <c r="H8" s="67"/>
      <c r="I8" s="67"/>
      <c r="J8" s="67"/>
      <c r="K8" s="5"/>
    </row>
    <row r="9" spans="1:11" s="3" customFormat="1" ht="5.25" customHeight="1" x14ac:dyDescent="0.35">
      <c r="A9" s="4"/>
      <c r="B9" s="6"/>
      <c r="C9" s="7"/>
      <c r="D9" s="8"/>
      <c r="E9" s="8"/>
      <c r="F9" s="8"/>
      <c r="G9" s="8"/>
      <c r="H9" s="8"/>
      <c r="I9" s="8"/>
      <c r="J9" s="8"/>
      <c r="K9" s="5"/>
    </row>
    <row r="10" spans="1:11" s="3" customFormat="1" x14ac:dyDescent="0.35">
      <c r="A10" s="4"/>
      <c r="B10" s="9" t="s">
        <v>11</v>
      </c>
      <c r="C10" s="10"/>
      <c r="D10" s="11">
        <v>17401605100.119999</v>
      </c>
      <c r="E10" s="11">
        <f>SUM(E15+E11)</f>
        <v>739511537</v>
      </c>
      <c r="F10" s="11">
        <f>SUM(F15+F11)</f>
        <v>1259134447</v>
      </c>
      <c r="G10" s="11">
        <f>SUM(G15)</f>
        <v>3146374</v>
      </c>
      <c r="H10" s="11">
        <f>SUM(D10+E10-F10-G10)</f>
        <v>16878835816.119999</v>
      </c>
      <c r="I10" s="11">
        <f>SUM(I15+I11)</f>
        <v>279489861</v>
      </c>
      <c r="J10" s="11">
        <f>SUM(J15+J11)</f>
        <v>16090290</v>
      </c>
      <c r="K10" s="5"/>
    </row>
    <row r="11" spans="1:11" s="3" customFormat="1" x14ac:dyDescent="0.35">
      <c r="A11" s="4"/>
      <c r="B11" s="9" t="s">
        <v>12</v>
      </c>
      <c r="C11" s="10"/>
      <c r="D11" s="11">
        <v>1849292833.8600001</v>
      </c>
      <c r="E11" s="11">
        <f t="shared" ref="E11" si="0">SUM(E12:E14)</f>
        <v>467511537</v>
      </c>
      <c r="F11" s="11">
        <f>SUM(F12:F14)</f>
        <v>1181829336</v>
      </c>
      <c r="G11" s="11">
        <f>SUM(G12)</f>
        <v>0</v>
      </c>
      <c r="H11" s="11">
        <f>D11+E11-F11</f>
        <v>1134975034.8600001</v>
      </c>
      <c r="I11" s="11">
        <f>SUM(I12:I14)</f>
        <v>23239748</v>
      </c>
      <c r="J11" s="11">
        <f t="shared" ref="J11" si="1">SUM(J12:J14)</f>
        <v>2505600</v>
      </c>
      <c r="K11" s="5"/>
    </row>
    <row r="12" spans="1:11" s="3" customFormat="1" x14ac:dyDescent="0.35">
      <c r="A12" s="4"/>
      <c r="B12" s="9"/>
      <c r="C12" s="12" t="s">
        <v>13</v>
      </c>
      <c r="D12" s="13">
        <v>339292833.86000013</v>
      </c>
      <c r="E12" s="13">
        <v>227511537</v>
      </c>
      <c r="F12" s="13">
        <v>246829336</v>
      </c>
      <c r="G12" s="13">
        <v>0</v>
      </c>
      <c r="H12" s="14">
        <f>D12+E12-F12</f>
        <v>319975034.86000013</v>
      </c>
      <c r="I12" s="13">
        <v>0</v>
      </c>
      <c r="J12" s="14">
        <v>0</v>
      </c>
      <c r="K12" s="5"/>
    </row>
    <row r="13" spans="1:11" s="3" customFormat="1" x14ac:dyDescent="0.35">
      <c r="A13" s="4"/>
      <c r="B13" s="9"/>
      <c r="C13" s="12" t="s">
        <v>14</v>
      </c>
      <c r="D13" s="13">
        <v>1510000000</v>
      </c>
      <c r="E13" s="13">
        <v>240000000</v>
      </c>
      <c r="F13" s="13">
        <v>935000000</v>
      </c>
      <c r="G13" s="13">
        <v>0</v>
      </c>
      <c r="H13" s="14">
        <f>D13+E13-F13</f>
        <v>815000000</v>
      </c>
      <c r="I13" s="14">
        <v>23239748</v>
      </c>
      <c r="J13" s="14">
        <v>2505600</v>
      </c>
      <c r="K13" s="5"/>
    </row>
    <row r="14" spans="1:11" s="3" customFormat="1" x14ac:dyDescent="0.35">
      <c r="A14" s="4"/>
      <c r="B14" s="9"/>
      <c r="C14" s="12" t="s">
        <v>15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5">
        <v>0</v>
      </c>
      <c r="J14" s="15">
        <v>0</v>
      </c>
      <c r="K14" s="5"/>
    </row>
    <row r="15" spans="1:11" s="3" customFormat="1" x14ac:dyDescent="0.35">
      <c r="A15" s="4"/>
      <c r="B15" s="9" t="s">
        <v>16</v>
      </c>
      <c r="C15" s="16"/>
      <c r="D15" s="17">
        <v>15552312266.26</v>
      </c>
      <c r="E15" s="17">
        <f>SUM(E16:E18)</f>
        <v>272000000</v>
      </c>
      <c r="F15" s="17">
        <f>SUM(F16:F18)</f>
        <v>77305111</v>
      </c>
      <c r="G15" s="17">
        <f>SUM(G16:G18)</f>
        <v>3146374</v>
      </c>
      <c r="H15" s="17">
        <f>SUM(H16:H18)</f>
        <v>15743860781.26</v>
      </c>
      <c r="I15" s="17">
        <f>SUM(I16)</f>
        <v>256250113</v>
      </c>
      <c r="J15" s="17">
        <f>SUM(J16)</f>
        <v>13584690</v>
      </c>
      <c r="K15" s="18"/>
    </row>
    <row r="16" spans="1:11" s="3" customFormat="1" x14ac:dyDescent="0.35">
      <c r="A16" s="4"/>
      <c r="B16" s="9"/>
      <c r="C16" s="12" t="s">
        <v>17</v>
      </c>
      <c r="D16" s="13">
        <v>15552312266.26</v>
      </c>
      <c r="E16" s="13">
        <v>272000000</v>
      </c>
      <c r="F16" s="13">
        <v>77305111</v>
      </c>
      <c r="G16" s="13">
        <v>3146374</v>
      </c>
      <c r="H16" s="13">
        <f>D16+E16-F16-G16</f>
        <v>15743860781.26</v>
      </c>
      <c r="I16" s="13">
        <v>256250113</v>
      </c>
      <c r="J16" s="13">
        <v>13584690</v>
      </c>
      <c r="K16" s="18"/>
    </row>
    <row r="17" spans="1:15" s="3" customFormat="1" x14ac:dyDescent="0.35">
      <c r="A17" s="4"/>
      <c r="B17" s="9"/>
      <c r="C17" s="12" t="s">
        <v>18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5">
        <v>0</v>
      </c>
      <c r="J17" s="15">
        <v>0</v>
      </c>
      <c r="K17" s="18"/>
    </row>
    <row r="18" spans="1:15" s="3" customFormat="1" x14ac:dyDescent="0.35">
      <c r="A18" s="4"/>
      <c r="B18" s="9"/>
      <c r="C18" s="12" t="s">
        <v>19</v>
      </c>
      <c r="D18" s="14">
        <v>0</v>
      </c>
      <c r="E18" s="14">
        <v>0</v>
      </c>
      <c r="F18" s="14">
        <v>0</v>
      </c>
      <c r="G18" s="14">
        <v>0</v>
      </c>
      <c r="H18" s="14">
        <f>SUM(D18-F18+E18)</f>
        <v>0</v>
      </c>
      <c r="I18" s="19">
        <v>0</v>
      </c>
      <c r="J18" s="19">
        <v>0</v>
      </c>
      <c r="K18" s="18"/>
    </row>
    <row r="19" spans="1:15" s="3" customFormat="1" x14ac:dyDescent="0.35">
      <c r="A19" s="4"/>
      <c r="B19" s="9" t="s">
        <v>20</v>
      </c>
      <c r="C19" s="10"/>
      <c r="D19" s="20">
        <v>5431399770</v>
      </c>
      <c r="E19" s="21"/>
      <c r="F19" s="21"/>
      <c r="G19" s="21"/>
      <c r="H19" s="17">
        <v>5590884512</v>
      </c>
      <c r="I19" s="21">
        <v>0</v>
      </c>
      <c r="J19" s="21">
        <v>0</v>
      </c>
      <c r="K19" s="18"/>
    </row>
    <row r="20" spans="1:15" s="3" customFormat="1" ht="3.75" customHeight="1" x14ac:dyDescent="0.35">
      <c r="A20" s="4"/>
      <c r="B20" s="9"/>
      <c r="C20" s="10"/>
      <c r="D20" s="21"/>
      <c r="E20" s="21"/>
      <c r="F20" s="21"/>
      <c r="G20" s="21"/>
      <c r="H20" s="22"/>
      <c r="I20" s="21"/>
      <c r="J20" s="21"/>
      <c r="K20" s="5"/>
    </row>
    <row r="21" spans="1:15" s="3" customFormat="1" ht="15.75" customHeight="1" x14ac:dyDescent="0.35">
      <c r="A21" s="4"/>
      <c r="B21" s="9" t="s">
        <v>21</v>
      </c>
      <c r="C21" s="10"/>
      <c r="D21" s="23">
        <v>22833004870.119999</v>
      </c>
      <c r="E21" s="11">
        <v>0</v>
      </c>
      <c r="F21" s="11">
        <v>0</v>
      </c>
      <c r="G21" s="11">
        <v>0</v>
      </c>
      <c r="H21" s="23">
        <f>SUM(H10+H19)</f>
        <v>22469720328.119999</v>
      </c>
      <c r="I21" s="11">
        <v>0</v>
      </c>
      <c r="J21" s="11">
        <v>0</v>
      </c>
      <c r="K21" s="24"/>
    </row>
    <row r="22" spans="1:15" s="3" customFormat="1" ht="3.75" customHeight="1" x14ac:dyDescent="0.35">
      <c r="A22" s="4"/>
      <c r="B22" s="9"/>
      <c r="C22" s="10"/>
      <c r="D22" s="25"/>
      <c r="E22" s="25"/>
      <c r="F22" s="26"/>
      <c r="G22" s="26"/>
      <c r="H22" s="26"/>
      <c r="I22" s="25"/>
      <c r="J22" s="25"/>
      <c r="K22" s="5"/>
    </row>
    <row r="23" spans="1:15" s="3" customFormat="1" ht="15.75" customHeight="1" x14ac:dyDescent="0.35">
      <c r="A23" s="4"/>
      <c r="B23" s="9" t="s">
        <v>22</v>
      </c>
      <c r="C23" s="10"/>
      <c r="D23" s="11">
        <v>296876238.62</v>
      </c>
      <c r="E23" s="11">
        <v>0</v>
      </c>
      <c r="F23" s="11">
        <f>SUM(F24:F30)</f>
        <v>16752502.449999999</v>
      </c>
      <c r="G23" s="11">
        <f>SUM(G24:G25)</f>
        <v>447681</v>
      </c>
      <c r="H23" s="11">
        <f>SUM(H24:H30)</f>
        <v>280571417.17000002</v>
      </c>
      <c r="I23" s="11">
        <f>SUM(I24:I30)</f>
        <v>5925827.3100000005</v>
      </c>
      <c r="J23" s="11">
        <f>SUM(J24:J30)</f>
        <v>0</v>
      </c>
      <c r="K23" s="24"/>
    </row>
    <row r="24" spans="1:15" s="3" customFormat="1" ht="15.75" customHeight="1" x14ac:dyDescent="0.35">
      <c r="A24" s="4"/>
      <c r="B24" s="9" t="s">
        <v>23</v>
      </c>
      <c r="C24" s="10"/>
      <c r="D24" s="14">
        <v>10579375.559999999</v>
      </c>
      <c r="E24" s="14">
        <v>0</v>
      </c>
      <c r="F24" s="13">
        <v>933475</v>
      </c>
      <c r="G24" s="13">
        <v>0</v>
      </c>
      <c r="H24" s="14">
        <f>SUM(D24-F24+G24)</f>
        <v>9645900.5599999987</v>
      </c>
      <c r="I24" s="13">
        <v>256669.5</v>
      </c>
      <c r="J24" s="27">
        <v>0</v>
      </c>
      <c r="K24" s="28"/>
      <c r="M24" s="29"/>
    </row>
    <row r="25" spans="1:15" s="3" customFormat="1" ht="15.75" customHeight="1" x14ac:dyDescent="0.35">
      <c r="A25" s="4"/>
      <c r="B25" s="9" t="s">
        <v>24</v>
      </c>
      <c r="C25" s="10"/>
      <c r="D25" s="14">
        <v>24674362.859999999</v>
      </c>
      <c r="E25" s="14">
        <v>0</v>
      </c>
      <c r="F25" s="13">
        <v>2199405</v>
      </c>
      <c r="G25" s="13">
        <v>447681</v>
      </c>
      <c r="H25" s="13">
        <f>SUM(D25-F25+G25)</f>
        <v>22922638.859999999</v>
      </c>
      <c r="I25" s="13">
        <v>735490.62</v>
      </c>
      <c r="J25" s="27">
        <v>0</v>
      </c>
      <c r="K25" s="28"/>
      <c r="M25" s="29"/>
    </row>
    <row r="26" spans="1:15" s="3" customFormat="1" ht="15.75" customHeight="1" x14ac:dyDescent="0.35">
      <c r="A26" s="4"/>
      <c r="B26" s="9" t="s">
        <v>25</v>
      </c>
      <c r="C26" s="10"/>
      <c r="D26" s="14">
        <v>87363119.200000003</v>
      </c>
      <c r="E26" s="14">
        <v>0</v>
      </c>
      <c r="F26" s="13">
        <v>3360864.4499999997</v>
      </c>
      <c r="G26" s="13">
        <v>0</v>
      </c>
      <c r="H26" s="14">
        <f>SUM(D26-F26+G26)</f>
        <v>84002254.75</v>
      </c>
      <c r="I26" s="13">
        <v>1984866</v>
      </c>
      <c r="J26" s="27">
        <v>0</v>
      </c>
      <c r="K26" s="28"/>
      <c r="M26" s="29"/>
      <c r="O26" s="30"/>
    </row>
    <row r="27" spans="1:15" s="3" customFormat="1" ht="15.75" customHeight="1" x14ac:dyDescent="0.35">
      <c r="A27" s="4"/>
      <c r="B27" s="9" t="s">
        <v>26</v>
      </c>
      <c r="C27" s="10"/>
      <c r="D27" s="14">
        <v>16315440</v>
      </c>
      <c r="E27" s="14">
        <v>0</v>
      </c>
      <c r="F27" s="13">
        <v>789480</v>
      </c>
      <c r="G27" s="13">
        <v>0</v>
      </c>
      <c r="H27" s="14">
        <f>SUM(D27-F27+G27)</f>
        <v>15525960</v>
      </c>
      <c r="I27" s="13">
        <v>240909</v>
      </c>
      <c r="J27" s="27">
        <v>0</v>
      </c>
      <c r="K27" s="31"/>
      <c r="M27" s="29"/>
      <c r="O27" s="30"/>
    </row>
    <row r="28" spans="1:15" s="3" customFormat="1" ht="15.75" customHeight="1" x14ac:dyDescent="0.35">
      <c r="A28" s="4"/>
      <c r="B28" s="9" t="s">
        <v>27</v>
      </c>
      <c r="C28" s="10"/>
      <c r="D28" s="14">
        <v>17035200</v>
      </c>
      <c r="E28" s="14">
        <v>0</v>
      </c>
      <c r="F28" s="13">
        <v>555600</v>
      </c>
      <c r="G28" s="13">
        <v>0</v>
      </c>
      <c r="H28" s="14">
        <f t="shared" ref="H28:H30" si="2">SUM(D28-F28+G28)</f>
        <v>16479600</v>
      </c>
      <c r="I28" s="13">
        <v>456213.75</v>
      </c>
      <c r="J28" s="27">
        <v>0</v>
      </c>
      <c r="K28" s="31"/>
      <c r="M28" s="29"/>
    </row>
    <row r="29" spans="1:15" s="3" customFormat="1" ht="15.75" customHeight="1" x14ac:dyDescent="0.35">
      <c r="A29" s="4"/>
      <c r="B29" s="9" t="s">
        <v>28</v>
      </c>
      <c r="C29" s="10"/>
      <c r="D29" s="14">
        <v>46854928</v>
      </c>
      <c r="E29" s="14">
        <v>0</v>
      </c>
      <c r="F29" s="13">
        <v>6111567</v>
      </c>
      <c r="G29" s="13">
        <v>0</v>
      </c>
      <c r="H29" s="14">
        <f t="shared" si="2"/>
        <v>40743361</v>
      </c>
      <c r="I29" s="13">
        <v>710535.03999999992</v>
      </c>
      <c r="J29" s="27">
        <v>0</v>
      </c>
      <c r="K29" s="28"/>
      <c r="M29" s="29"/>
    </row>
    <row r="30" spans="1:15" s="3" customFormat="1" ht="15.75" customHeight="1" x14ac:dyDescent="0.35">
      <c r="A30" s="4"/>
      <c r="B30" s="9" t="s">
        <v>28</v>
      </c>
      <c r="C30" s="10"/>
      <c r="D30" s="14">
        <v>94053813</v>
      </c>
      <c r="E30" s="14">
        <v>0</v>
      </c>
      <c r="F30" s="13">
        <v>2802111</v>
      </c>
      <c r="G30" s="13">
        <v>0</v>
      </c>
      <c r="H30" s="13">
        <f t="shared" si="2"/>
        <v>91251702</v>
      </c>
      <c r="I30" s="13">
        <v>1541143.4</v>
      </c>
      <c r="J30" s="27">
        <v>0</v>
      </c>
      <c r="K30" s="28"/>
      <c r="M30" s="29"/>
    </row>
    <row r="31" spans="1:15" s="3" customFormat="1" ht="15.75" customHeight="1" x14ac:dyDescent="0.35">
      <c r="A31" s="4"/>
      <c r="B31" s="9"/>
      <c r="C31" s="10"/>
      <c r="D31" s="14"/>
      <c r="E31" s="14"/>
      <c r="F31" s="13"/>
      <c r="G31" s="13"/>
      <c r="H31" s="13"/>
      <c r="I31" s="13"/>
      <c r="J31" s="27"/>
      <c r="K31" s="28"/>
      <c r="M31" s="29"/>
    </row>
    <row r="32" spans="1:15" s="3" customFormat="1" ht="15.75" customHeight="1" x14ac:dyDescent="0.35">
      <c r="A32" s="4"/>
      <c r="B32" s="9" t="s">
        <v>29</v>
      </c>
      <c r="C32" s="10"/>
      <c r="D32" s="14">
        <v>91078519.900000006</v>
      </c>
      <c r="E32" s="14">
        <v>0</v>
      </c>
      <c r="F32" s="13">
        <v>0</v>
      </c>
      <c r="G32" s="13">
        <v>1470389</v>
      </c>
      <c r="H32" s="14">
        <f>SUM(D32-F32)-G32</f>
        <v>89608130.900000006</v>
      </c>
      <c r="I32" s="13">
        <v>3472013</v>
      </c>
      <c r="J32" s="27">
        <v>0</v>
      </c>
      <c r="K32" s="32"/>
      <c r="M32" s="29"/>
    </row>
    <row r="33" spans="1:13" s="3" customFormat="1" ht="15.75" customHeight="1" x14ac:dyDescent="0.35">
      <c r="A33" s="4"/>
      <c r="B33" s="9" t="s">
        <v>30</v>
      </c>
      <c r="C33" s="10"/>
      <c r="D33" s="14">
        <v>103813465.36</v>
      </c>
      <c r="E33" s="14">
        <v>0</v>
      </c>
      <c r="F33" s="13">
        <v>0</v>
      </c>
      <c r="G33" s="13">
        <v>1675985</v>
      </c>
      <c r="H33" s="14">
        <f>SUM(D33-F33)-G33</f>
        <v>102137480.36</v>
      </c>
      <c r="I33" s="13">
        <v>3878637</v>
      </c>
      <c r="J33" s="27">
        <v>0</v>
      </c>
      <c r="K33" s="32"/>
      <c r="M33" s="29"/>
    </row>
    <row r="34" spans="1:13" s="3" customFormat="1" ht="6.75" customHeight="1" x14ac:dyDescent="0.35">
      <c r="A34" s="4"/>
      <c r="B34" s="33"/>
      <c r="C34" s="34"/>
      <c r="D34" s="35"/>
      <c r="E34" s="35"/>
      <c r="F34" s="35"/>
      <c r="G34" s="35"/>
      <c r="H34" s="35"/>
      <c r="I34" s="35"/>
      <c r="J34" s="35"/>
      <c r="K34" s="28"/>
    </row>
    <row r="35" spans="1:13" s="3" customFormat="1" ht="6" customHeight="1" x14ac:dyDescent="0.35">
      <c r="A35" s="4"/>
      <c r="B35" s="36"/>
      <c r="C35" s="36"/>
      <c r="D35" s="36"/>
      <c r="E35" s="36"/>
      <c r="F35" s="36"/>
      <c r="G35" s="36"/>
      <c r="H35" s="36"/>
      <c r="I35" s="36"/>
      <c r="J35" s="36"/>
      <c r="K35" s="5"/>
    </row>
    <row r="36" spans="1:13" s="37" customFormat="1" ht="12" customHeight="1" x14ac:dyDescent="0.25">
      <c r="A36" s="4"/>
      <c r="B36" s="38" t="s">
        <v>31</v>
      </c>
      <c r="C36" s="39"/>
      <c r="D36" s="40"/>
      <c r="E36" s="40"/>
      <c r="F36" s="40"/>
      <c r="G36" s="40"/>
      <c r="H36" s="40"/>
      <c r="I36" s="4"/>
      <c r="J36" s="4"/>
      <c r="K36" s="41"/>
    </row>
    <row r="37" spans="1:13" s="37" customFormat="1" ht="15.75" customHeight="1" x14ac:dyDescent="0.25">
      <c r="A37" s="4"/>
      <c r="B37" s="38" t="s">
        <v>32</v>
      </c>
      <c r="C37" s="39"/>
      <c r="D37" s="40"/>
      <c r="E37" s="40"/>
      <c r="F37" s="40"/>
      <c r="G37" s="40"/>
      <c r="H37" s="40"/>
      <c r="I37" s="4"/>
      <c r="J37" s="4"/>
      <c r="K37" s="41"/>
    </row>
    <row r="38" spans="1:13" s="37" customFormat="1" ht="15.75" customHeight="1" x14ac:dyDescent="0.25">
      <c r="A38" s="4"/>
      <c r="B38" s="42" t="s">
        <v>33</v>
      </c>
      <c r="C38" s="39"/>
      <c r="D38" s="39"/>
      <c r="E38" s="39"/>
      <c r="F38" s="39"/>
      <c r="G38" s="39"/>
      <c r="H38" s="39"/>
      <c r="I38" s="4"/>
      <c r="J38" s="4"/>
      <c r="K38" s="41"/>
    </row>
    <row r="39" spans="1:13" s="3" customFormat="1" ht="6" customHeight="1" x14ac:dyDescent="0.35">
      <c r="A39" s="4"/>
      <c r="B39" s="43"/>
      <c r="C39" s="43"/>
      <c r="D39" s="43"/>
      <c r="E39" s="43"/>
      <c r="F39" s="43"/>
      <c r="G39" s="43"/>
      <c r="H39" s="43"/>
      <c r="I39" s="36"/>
      <c r="J39" s="36"/>
      <c r="K39" s="5"/>
    </row>
    <row r="40" spans="1:13" s="3" customFormat="1" ht="15.75" customHeight="1" x14ac:dyDescent="0.35">
      <c r="A40" s="4"/>
      <c r="B40" s="68" t="s">
        <v>34</v>
      </c>
      <c r="C40" s="69"/>
      <c r="D40" s="65" t="s">
        <v>35</v>
      </c>
      <c r="E40" s="65" t="s">
        <v>36</v>
      </c>
      <c r="F40" s="65" t="s">
        <v>37</v>
      </c>
      <c r="G40" s="65" t="s">
        <v>38</v>
      </c>
      <c r="H40" s="65" t="s">
        <v>39</v>
      </c>
      <c r="I40" s="36"/>
      <c r="J40" s="36"/>
      <c r="K40" s="5"/>
    </row>
    <row r="41" spans="1:13" s="3" customFormat="1" ht="15.75" customHeight="1" x14ac:dyDescent="0.35">
      <c r="A41" s="4"/>
      <c r="B41" s="70"/>
      <c r="C41" s="71"/>
      <c r="D41" s="67"/>
      <c r="E41" s="67"/>
      <c r="F41" s="67"/>
      <c r="G41" s="67"/>
      <c r="H41" s="67"/>
      <c r="I41" s="36"/>
      <c r="J41" s="36"/>
      <c r="K41" s="5"/>
    </row>
    <row r="42" spans="1:13" s="3" customFormat="1" ht="15.75" customHeight="1" x14ac:dyDescent="0.35">
      <c r="A42" s="4"/>
      <c r="B42" s="44" t="s">
        <v>40</v>
      </c>
      <c r="C42" s="44"/>
      <c r="D42" s="45"/>
      <c r="E42" s="8"/>
      <c r="F42" s="8"/>
      <c r="G42" s="8"/>
      <c r="H42" s="8"/>
      <c r="I42" s="36"/>
      <c r="J42" s="36"/>
      <c r="K42" s="5"/>
    </row>
    <row r="43" spans="1:13" s="3" customFormat="1" ht="15.75" customHeight="1" x14ac:dyDescent="0.35">
      <c r="A43" s="4"/>
      <c r="B43" s="46" t="s">
        <v>41</v>
      </c>
      <c r="C43" s="46"/>
      <c r="D43" s="13">
        <v>100000000</v>
      </c>
      <c r="E43" s="47" t="s">
        <v>42</v>
      </c>
      <c r="F43" s="48" t="s">
        <v>43</v>
      </c>
      <c r="G43" s="13">
        <v>0</v>
      </c>
      <c r="H43" s="49" t="s">
        <v>43</v>
      </c>
      <c r="I43" s="36"/>
      <c r="J43" s="36"/>
      <c r="K43" s="5"/>
    </row>
    <row r="44" spans="1:13" s="3" customFormat="1" ht="15.75" customHeight="1" x14ac:dyDescent="0.35">
      <c r="A44" s="4"/>
      <c r="B44" s="46" t="s">
        <v>44</v>
      </c>
      <c r="C44" s="46"/>
      <c r="D44" s="13">
        <v>400000000</v>
      </c>
      <c r="E44" s="47" t="s">
        <v>42</v>
      </c>
      <c r="F44" s="48" t="s">
        <v>43</v>
      </c>
      <c r="G44" s="13">
        <v>0</v>
      </c>
      <c r="H44" s="49" t="s">
        <v>43</v>
      </c>
      <c r="I44" s="36"/>
      <c r="J44" s="36"/>
      <c r="K44" s="5"/>
    </row>
    <row r="45" spans="1:13" s="3" customFormat="1" ht="20.25" customHeight="1" x14ac:dyDescent="0.35">
      <c r="A45" s="4"/>
      <c r="B45" s="46" t="s">
        <v>45</v>
      </c>
      <c r="C45" s="50"/>
      <c r="D45" s="13">
        <v>100000000</v>
      </c>
      <c r="E45" s="47" t="s">
        <v>46</v>
      </c>
      <c r="F45" s="48" t="s">
        <v>43</v>
      </c>
      <c r="G45" s="13">
        <v>0</v>
      </c>
      <c r="H45" s="49" t="s">
        <v>43</v>
      </c>
      <c r="I45" s="36"/>
      <c r="J45" s="36"/>
      <c r="K45" s="5"/>
    </row>
    <row r="46" spans="1:13" s="3" customFormat="1" ht="26.25" customHeight="1" x14ac:dyDescent="0.35">
      <c r="A46" s="4"/>
      <c r="B46" s="2" t="s">
        <v>47</v>
      </c>
      <c r="C46" s="1"/>
      <c r="D46" s="13">
        <v>300000000</v>
      </c>
      <c r="E46" s="47" t="s">
        <v>48</v>
      </c>
      <c r="F46" s="48" t="s">
        <v>43</v>
      </c>
      <c r="G46" s="13">
        <v>0</v>
      </c>
      <c r="H46" s="49" t="s">
        <v>43</v>
      </c>
      <c r="I46" s="36"/>
      <c r="J46" s="36"/>
      <c r="K46" s="5"/>
    </row>
    <row r="47" spans="1:13" s="3" customFormat="1" ht="15.75" customHeight="1" x14ac:dyDescent="0.35">
      <c r="A47" s="4"/>
      <c r="B47" s="9" t="s">
        <v>49</v>
      </c>
      <c r="C47" s="51"/>
      <c r="D47" s="14">
        <v>250000000</v>
      </c>
      <c r="E47" s="47" t="s">
        <v>50</v>
      </c>
      <c r="F47" s="48" t="s">
        <v>51</v>
      </c>
      <c r="G47" s="13">
        <v>0</v>
      </c>
      <c r="H47" s="49">
        <v>4.9500000000000002E-2</v>
      </c>
      <c r="I47" s="36"/>
      <c r="J47" s="36"/>
      <c r="K47" s="5"/>
    </row>
    <row r="48" spans="1:13" s="3" customFormat="1" ht="15.75" customHeight="1" x14ac:dyDescent="0.35">
      <c r="A48" s="4"/>
      <c r="B48" s="9" t="s">
        <v>49</v>
      </c>
      <c r="C48" s="51"/>
      <c r="D48" s="14">
        <v>150000000</v>
      </c>
      <c r="E48" s="47" t="s">
        <v>52</v>
      </c>
      <c r="F48" s="48" t="s">
        <v>53</v>
      </c>
      <c r="G48" s="13">
        <v>0</v>
      </c>
      <c r="H48" s="49">
        <v>7.0300000000000001E-2</v>
      </c>
      <c r="I48" s="36"/>
      <c r="J48" s="36"/>
      <c r="K48" s="5"/>
    </row>
    <row r="49" spans="1:11" s="3" customFormat="1" ht="15.75" customHeight="1" x14ac:dyDescent="0.35">
      <c r="A49" s="4"/>
      <c r="B49" s="9" t="s">
        <v>54</v>
      </c>
      <c r="C49" s="51"/>
      <c r="D49" s="14">
        <v>100000000</v>
      </c>
      <c r="E49" s="47" t="s">
        <v>52</v>
      </c>
      <c r="F49" s="48" t="s">
        <v>55</v>
      </c>
      <c r="G49" s="13">
        <v>0</v>
      </c>
      <c r="H49" s="49">
        <v>7.0000000000000007E-2</v>
      </c>
      <c r="I49" s="36"/>
      <c r="J49" s="36"/>
      <c r="K49" s="5"/>
    </row>
    <row r="50" spans="1:11" s="3" customFormat="1" ht="15.75" customHeight="1" x14ac:dyDescent="0.35">
      <c r="A50" s="4"/>
      <c r="B50" s="9" t="s">
        <v>56</v>
      </c>
      <c r="C50" s="51"/>
      <c r="D50" s="14">
        <v>50000000</v>
      </c>
      <c r="E50" s="47" t="s">
        <v>48</v>
      </c>
      <c r="F50" s="48" t="s">
        <v>57</v>
      </c>
      <c r="G50" s="13">
        <v>0</v>
      </c>
      <c r="H50" s="49">
        <v>7.17E-2</v>
      </c>
      <c r="I50" s="36"/>
      <c r="J50" s="36"/>
      <c r="K50" s="5"/>
    </row>
    <row r="51" spans="1:11" s="3" customFormat="1" ht="15.75" customHeight="1" x14ac:dyDescent="0.35">
      <c r="A51" s="4"/>
      <c r="B51" s="9" t="s">
        <v>58</v>
      </c>
      <c r="C51" s="51"/>
      <c r="D51" s="14">
        <v>300000000</v>
      </c>
      <c r="E51" s="47" t="s">
        <v>48</v>
      </c>
      <c r="F51" s="48" t="s">
        <v>51</v>
      </c>
      <c r="G51" s="13">
        <v>0</v>
      </c>
      <c r="H51" s="49">
        <v>6.8400000000000002E-2</v>
      </c>
      <c r="I51" s="36"/>
      <c r="J51" s="36"/>
      <c r="K51" s="5"/>
    </row>
    <row r="52" spans="1:11" s="3" customFormat="1" ht="15.75" customHeight="1" x14ac:dyDescent="0.35">
      <c r="A52" s="4"/>
      <c r="B52" s="9" t="s">
        <v>59</v>
      </c>
      <c r="C52" s="51"/>
      <c r="D52" s="14">
        <v>600000000</v>
      </c>
      <c r="E52" s="47" t="s">
        <v>48</v>
      </c>
      <c r="F52" s="48" t="s">
        <v>60</v>
      </c>
      <c r="G52" s="13">
        <v>0</v>
      </c>
      <c r="H52" s="49">
        <v>7.2800000000000004E-2</v>
      </c>
      <c r="I52" s="36"/>
      <c r="J52" s="36"/>
      <c r="K52" s="5"/>
    </row>
    <row r="53" spans="1:11" s="3" customFormat="1" ht="15.75" customHeight="1" x14ac:dyDescent="0.35">
      <c r="A53" s="4"/>
      <c r="B53" s="9" t="s">
        <v>56</v>
      </c>
      <c r="C53" s="51"/>
      <c r="D53" s="14">
        <v>50000000</v>
      </c>
      <c r="E53" s="47" t="s">
        <v>48</v>
      </c>
      <c r="F53" s="48" t="s">
        <v>57</v>
      </c>
      <c r="G53" s="13">
        <v>0</v>
      </c>
      <c r="H53" s="49">
        <v>7.2599999999999998E-2</v>
      </c>
      <c r="I53" s="36"/>
      <c r="J53" s="36"/>
      <c r="K53" s="5"/>
    </row>
    <row r="54" spans="1:11" s="3" customFormat="1" ht="15.75" customHeight="1" x14ac:dyDescent="0.35">
      <c r="A54" s="4"/>
      <c r="B54" s="9" t="s">
        <v>61</v>
      </c>
      <c r="C54" s="51"/>
      <c r="D54" s="14">
        <v>250000000</v>
      </c>
      <c r="E54" s="47" t="s">
        <v>48</v>
      </c>
      <c r="F54" s="48" t="s">
        <v>62</v>
      </c>
      <c r="G54" s="13">
        <v>2505600</v>
      </c>
      <c r="H54" s="49">
        <v>0.1007</v>
      </c>
      <c r="I54" s="36"/>
      <c r="J54" s="36"/>
      <c r="K54" s="5"/>
    </row>
    <row r="55" spans="1:11" s="3" customFormat="1" ht="6" customHeight="1" x14ac:dyDescent="0.35">
      <c r="A55" s="4"/>
      <c r="B55" s="52"/>
      <c r="C55" s="53"/>
      <c r="D55" s="54"/>
      <c r="E55" s="55"/>
      <c r="F55" s="56"/>
      <c r="G55" s="55"/>
      <c r="H55" s="56"/>
      <c r="I55" s="36"/>
      <c r="J55" s="36"/>
      <c r="K55" s="5"/>
    </row>
    <row r="56" spans="1:11" s="3" customFormat="1" ht="11.5" customHeight="1" x14ac:dyDescent="0.35">
      <c r="A56" s="4"/>
      <c r="B56" s="57" t="s">
        <v>63</v>
      </c>
      <c r="C56" s="4"/>
      <c r="D56" s="4"/>
      <c r="E56" s="4"/>
      <c r="F56" s="4"/>
      <c r="G56" s="4"/>
      <c r="H56" s="4"/>
      <c r="I56" s="4"/>
      <c r="J56" s="4"/>
      <c r="K56" s="5"/>
    </row>
    <row r="57" spans="1:11" s="3" customFormat="1" ht="9.65" customHeight="1" x14ac:dyDescent="0.35">
      <c r="A57" s="4"/>
      <c r="B57" s="57" t="s">
        <v>64</v>
      </c>
      <c r="C57" s="4"/>
      <c r="D57" s="4"/>
      <c r="E57" s="4"/>
      <c r="F57" s="4"/>
      <c r="G57" s="4"/>
      <c r="H57" s="4"/>
      <c r="I57" s="4"/>
      <c r="J57" s="4"/>
      <c r="K57" s="5"/>
    </row>
    <row r="58" spans="1:11" s="3" customFormat="1" x14ac:dyDescent="0.35">
      <c r="A58" s="4"/>
      <c r="B58" s="58" t="s">
        <v>65</v>
      </c>
      <c r="C58" s="4"/>
      <c r="D58" s="4"/>
      <c r="E58" s="4"/>
      <c r="F58" s="4"/>
      <c r="G58" s="4"/>
      <c r="H58" s="4"/>
      <c r="I58" s="4"/>
      <c r="J58" s="4"/>
      <c r="K58" s="5"/>
    </row>
    <row r="59" spans="1:11" s="59" customFormat="1" ht="14" x14ac:dyDescent="0.3">
      <c r="A59" s="60"/>
      <c r="C59" s="60"/>
      <c r="D59" s="60"/>
      <c r="E59" s="60"/>
      <c r="F59" s="60"/>
      <c r="G59" s="60"/>
      <c r="H59" s="60"/>
      <c r="I59" s="60"/>
      <c r="J59" s="60"/>
      <c r="K59" s="61"/>
    </row>
    <row r="60" spans="1:11" s="59" customFormat="1" ht="14" x14ac:dyDescent="0.3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1"/>
    </row>
    <row r="61" spans="1:11" s="59" customFormat="1" ht="14" x14ac:dyDescent="0.3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1"/>
    </row>
    <row r="62" spans="1:11" s="59" customFormat="1" ht="15.75" customHeight="1" x14ac:dyDescent="0.3">
      <c r="A62" s="60"/>
      <c r="B62" s="62"/>
      <c r="C62" s="60"/>
      <c r="D62" s="60"/>
      <c r="E62" s="60"/>
      <c r="F62" s="60"/>
      <c r="G62" s="60"/>
      <c r="H62" s="60"/>
      <c r="I62" s="60"/>
      <c r="J62" s="60"/>
      <c r="K62" s="61"/>
    </row>
    <row r="63" spans="1:11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1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</sheetData>
  <mergeCells count="18">
    <mergeCell ref="B1:J1"/>
    <mergeCell ref="B2:J2"/>
    <mergeCell ref="B3:J3"/>
    <mergeCell ref="B5:C8"/>
    <mergeCell ref="D5:D8"/>
    <mergeCell ref="E5:E8"/>
    <mergeCell ref="F5:F8"/>
    <mergeCell ref="G5:G8"/>
    <mergeCell ref="H5:H8"/>
    <mergeCell ref="I5:I8"/>
    <mergeCell ref="B46:C46"/>
    <mergeCell ref="J5:J8"/>
    <mergeCell ref="B40:C41"/>
    <mergeCell ref="D40:D41"/>
    <mergeCell ref="E40:E41"/>
    <mergeCell ref="F40:F41"/>
    <mergeCell ref="G40:G41"/>
    <mergeCell ref="H40:H41"/>
  </mergeCells>
  <dataValidations count="1">
    <dataValidation type="decimal" allowBlank="1" showInputMessage="1" showErrorMessage="1" prompt="Solo importes sin decimales, por favor." sqref="D10:E18 F10:G11 H10:H18 I10:J15 G12:G18 F13:F15 F17:F18 I17:J19 E19:H19 D20:J23 D24:E31 G24 H24:H33 J24:J34 G26:G31 D32:G34 I34">
      <formula1>-999999999999</formula1>
      <formula2>999999999999</formula2>
    </dataValidation>
  </dataValidations>
  <printOptions horizontalCentered="1"/>
  <pageMargins left="0.31496062992125984" right="0.31496062992125984" top="0.6" bottom="0.41" header="0.23" footer="0.15748031496062992"/>
  <pageSetup scale="61" orientation="landscape" r:id="rId1"/>
  <headerFooter>
    <oddHeader>&amp;C&amp;"DIN Pro Black,Black"PODER EJECUTIVO
DEL ESTADO DE TAMAULIPAS&amp;"Helvetica,Normal"
&amp;G</oddHeader>
    <oddFooter>&amp;C&amp;G
&amp;"DIN Pro Black,Black"Anexo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Analit Deuda Publ22</vt:lpstr>
      <vt:lpstr>'LDF Analit Deuda Publ22'!Área_de_impresión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MARGARITA NEREYDA CABALLERO URBINA</dc:creator>
  <cp:keywords/>
  <dc:description/>
  <cp:lastModifiedBy>Margarita Caballero</cp:lastModifiedBy>
  <dcterms:created xsi:type="dcterms:W3CDTF">2022-05-25T16:23:06Z</dcterms:created>
  <dcterms:modified xsi:type="dcterms:W3CDTF">2022-05-25T17:10:30Z</dcterms:modified>
  <cp:category/>
</cp:coreProperties>
</file>