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styles.xml" ContentType="application/vnd.openxmlformats-officedocument.spreadsheetml.style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Analitico Ingresos Detallad 22" sheetId="2" r:id="rId3"/>
  </sheets>
  <definedNames>
    <definedName name="_xlnm.Print_Area" localSheetId="0">'Analitico Ingresos Detallad 22'!$A$1:$I$91</definedName>
    <definedName name="_xlnm.Print_Titles" localSheetId="0">'Analitico Ingresos Detallad 22'!$1:$7</definedName>
  </definedNames>
  <calcPr fullCalcOnLoad="1"/>
</workbook>
</file>

<file path=xl/calcChain.xml><?xml version="1.0" encoding="utf-8"?>
<calcChain xmlns="http://schemas.openxmlformats.org/spreadsheetml/2006/main">
  <c r="I85" i="2" l="1"/>
</calcChain>
</file>

<file path=xl/sharedStrings.xml><?xml version="1.0" encoding="utf-8"?>
<sst xmlns="http://schemas.openxmlformats.org/spreadsheetml/2006/main" count="91" uniqueCount="80">
  <si>
    <t>Estado Analítico de Ingresos Detallado - LDF</t>
  </si>
  <si>
    <t>Del 1 de Enero al 31 de Marzo de 2022</t>
  </si>
  <si>
    <t xml:space="preserve">(Cifras en Pesos) </t>
  </si>
  <si>
    <t>Ingreso</t>
  </si>
  <si>
    <t>Diferencia</t>
  </si>
  <si>
    <t>Concepto</t>
  </si>
  <si>
    <t>Estimado</t>
  </si>
  <si>
    <t>Ampliaciones/</t>
  </si>
  <si>
    <t>Modificado</t>
  </si>
  <si>
    <t>Devengado</t>
  </si>
  <si>
    <t>Recaudado</t>
  </si>
  <si>
    <t>(Reducciones)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</si>
  <si>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</si>
  <si>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</si>
  <si>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</si>
  <si>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</si>
  <si>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</si>
  <si>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</si>
  <si>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</si>
  <si>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 y Otros Ingresos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</si>
  <si>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</si>
  <si>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</si>
  <si>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</si>
  <si>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</si>
  <si>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</si>
  <si>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</si>
  <si>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 
(Tabaco labrado, Bebidas alcohólicas y Refrescos)</t>
  </si>
  <si>
    <t>0.136% de la Recaudación Federal Participable</t>
  </si>
  <si>
    <t>3.17% Sobre Extracción de Petróleo</t>
  </si>
  <si>
    <t>Gasolinas y Diésel</t>
  </si>
  <si>
    <t xml:space="preserve"> Fondo del Impuesto Sobre la Renta</t>
  </si>
  <si>
    <t xml:space="preserve"> Fondo de Estabilización de los Ingresos de las Entidades Federativas</t>
  </si>
  <si>
    <t>Incentivos Derivados de la Colaboración Fiscal</t>
  </si>
  <si>
    <t>Impuesto sobre Tenencia o Uso de Vehículos Años anteriores</t>
  </si>
  <si>
    <t xml:space="preserve"> Fondo de Compensación Impuesto sobre Automóviles Nuevos</t>
  </si>
  <si>
    <t xml:space="preserve"> Impuesto Sobre Automóviles Nuevos</t>
  </si>
  <si>
    <t>Fondo de Compensación del Régimen de Pequeños Contribuyentesy del Régimen de Intermedios</t>
  </si>
  <si>
    <t>Otros Incentivos Económicos</t>
  </si>
  <si>
    <t>Transferencias y Asignaciones</t>
  </si>
  <si>
    <t xml:space="preserve"> Convenios</t>
  </si>
  <si>
    <t xml:space="preserve"> Otros Convenios y Subsidios</t>
  </si>
  <si>
    <t xml:space="preserve"> Otros Ingresos de Libre Disposición</t>
  </si>
  <si>
    <t xml:space="preserve"> Participaciones en Ingresos Locales</t>
  </si>
  <si>
    <t>Otros Ingresos de Libre Disposición</t>
  </si>
  <si>
    <t>Total de Ingresos de Libre Disposición</t>
  </si>
  <si>
    <t>Ingresos Excedentes de Ingresos de Libre Disposición</t>
  </si>
  <si>
    <t>Transferencias Federales Etiquetadas</t>
  </si>
  <si>
    <t xml:space="preserve">Aportaciones </t>
  </si>
  <si>
    <t>Fondo de Aportaciones para la Nómina</t>
  </si>
  <si>
    <t>Educativa y Gasto Operativo (FONE)</t>
  </si>
  <si>
    <t>Fondo de Aportaciones para los Servicios de Salud (FASSA)</t>
  </si>
  <si>
    <t>Fondo de Aportaciones para la Infraestructura Social (FAIS)</t>
  </si>
  <si>
    <t>Fondo de Aportaciones para el Fortalecimiento de los Municipios y de las Demarcaciones Territoriales del Distrito Federal  (FORTAMUN)</t>
  </si>
  <si>
    <t>Fondo de Aportaciones Múltiples (FAM)</t>
  </si>
  <si>
    <t>Fondo de Aportaciones para la Educación Tecnológica y de Adultos (FAETA)</t>
  </si>
  <si>
    <t>Fondo de Aportaciones para la Seguridad</t>
  </si>
  <si>
    <t>Pública de los Estados y del Distrito Federal (FASP)</t>
  </si>
  <si>
    <t>Fondo de Aportaciones para el Fortalecimiento de las Entidades Federativas (FAFEF)</t>
  </si>
  <si>
    <t xml:space="preserve"> Convenios </t>
  </si>
  <si>
    <t>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</si>
  <si>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</si>
  <si>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</si>
  <si>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</si>
  <si>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</si>
  <si>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</si>
  <si>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para el Desarrollo de Zonas de Producción Minera</t>
  </si>
  <si>
    <t>Transferencias, Subsidios y Subvenciones, y Pensiones y Jubilaciones</t>
  </si>
  <si>
    <t xml:space="preserve">Otras Transferencias Federales Etiquetadas </t>
  </si>
  <si>
    <t>Otros Ingresos Etiquetados ( productos Financieros )</t>
  </si>
  <si>
    <t>Otros Convenios  con terceros (Etiquetados)</t>
  </si>
  <si>
    <t>Total de Transferencias Federales Etiquetadas</t>
  </si>
  <si>
    <t>Ingresos Derivados de Financiamientos</t>
  </si>
  <si>
    <t>Corto Plazo Plazo</t>
  </si>
  <si>
    <t>Largo Plazo</t>
  </si>
  <si>
    <t xml:space="preserve">Total de Ingresos </t>
  </si>
  <si>
    <t>Datos Informativos</t>
  </si>
  <si>
    <t>Ingresos Derivados de Financiamientos con</t>
  </si>
  <si>
    <t>Fuente de Pago de Ingresos de Libre Disposición</t>
  </si>
  <si>
    <t xml:space="preserve"> Ingresos Derivados de Financiamientos con Fuente de Pago de Transferencias Federales Etiquetadas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</si>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</sst>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>
  <fonts count="15">
    <font>
      <sz val="10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DINPro-Regular"/>
      <family val="3"/>
    </font>
    <font>
      <sz val="9"/>
      <color rgb="FF000000"/>
      <name val="DIN Pro Regular"/>
      <family val="2"/>
    </font>
    <font>
      <b/>
      <sz val="9"/>
      <color rgb="FF000000"/>
      <name val="DIN Pro Regular"/>
      <family val="2"/>
    </font>
    <font>
      <sz val="8"/>
      <color rgb="FF000000"/>
      <name val="DIN Pro Regular"/>
      <family val="2"/>
    </font>
    <font>
      <b/>
      <sz val="8"/>
      <color rgb="FF000000"/>
      <name val="DIN Pro Regular"/>
      <family val="2"/>
    </font>
    <font>
      <b/>
      <sz val="9"/>
      <color theme="1"/>
      <name val="DIN Pro Regular"/>
      <family val="2"/>
    </font>
    <font>
      <sz val="8"/>
      <color rgb="FF000000"/>
      <name val="DINPro-Regular"/>
      <family val="3"/>
    </font>
    <font>
      <b/>
      <sz val="8"/>
      <color theme="0"/>
      <name val="DINPro-Regular"/>
      <family val="3"/>
    </font>
    <font>
      <sz val="8"/>
      <color theme="0"/>
      <name val="DINPro-Regular"/>
      <family val="3"/>
    </font>
    <font>
      <sz val="11"/>
      <color theme="1"/>
      <name val="Calibri"/>
      <family val="2"/>
      <scheme val="minor"/>
    </font>
    <font>
      <b/>
      <sz val="8"/>
      <color rgb="FF000000"/>
      <name val="DIN Pro Bold"/>
      <family val="2"/>
    </font>
    <font>
      <b/>
      <sz val="7"/>
      <color rgb="FF000000"/>
      <name val="DIN Pro Bold"/>
      <family val="2"/>
    </font>
    <font>
      <b/>
      <sz val="10"/>
      <color rgb="FF000000"/>
      <name val="DIN Pro Bold"/>
      <family val="2"/>
    </font>
  </fonts>
  <fills count="5">
    <fill>
      <patternFill patternType="none"/>
    </fill>
    <fill>
      <patternFill patternType="gray125"/>
    </fill>
    <fill>
      <patternFill patternType="solid">
        <fgColor rgb="FF0064A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auto="1"/>
      </left>
      <right style="thin">
        <color auto="1"/>
      </right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/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0" xfId="0"/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justify" vertical="center" wrapText="1"/>
    </xf>
    <xf numFmtId="0" fontId="8" fillId="3" borderId="3" xfId="0" applyFont="1" applyFill="1" applyBorder="1" applyAlignment="1">
      <alignment horizontal="justify" vertical="center" wrapText="1"/>
    </xf>
    <xf numFmtId="0" fontId="8" fillId="3" borderId="4" xfId="0" applyFont="1" applyFill="1" applyBorder="1" applyAlignment="1">
      <alignment horizontal="justify" vertical="center" wrapText="1"/>
    </xf>
    <xf numFmtId="0" fontId="8" fillId="3" borderId="4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3" fontId="4" fillId="3" borderId="10" xfId="0" applyNumberFormat="1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3" fontId="7" fillId="0" borderId="15" xfId="0" applyNumberFormat="1" applyFont="1" applyBorder="1" applyProtection="1">
      <protection locked="0"/>
    </xf>
    <xf numFmtId="3" fontId="4" fillId="3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Alignment="1">
      <alignment horizontal="left" vertical="center" wrapText="1"/>
    </xf>
    <xf numFmtId="3" fontId="4" fillId="3" borderId="11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3" fontId="3" fillId="3" borderId="10" xfId="0" applyNumberFormat="1" applyFont="1" applyFill="1" applyBorder="1" applyAlignment="1" applyProtection="1">
      <alignment horizontal="right" vertical="center"/>
      <protection locked="0"/>
    </xf>
    <xf numFmtId="3" fontId="3" fillId="3" borderId="10" xfId="0" applyNumberFormat="1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left" vertical="center" wrapText="1"/>
    </xf>
    <xf numFmtId="3" fontId="3" fillId="3" borderId="11" xfId="0" applyNumberFormat="1" applyFont="1" applyFill="1" applyBorder="1" applyAlignment="1" applyProtection="1">
      <alignment vertical="center"/>
      <protection locked="0"/>
    </xf>
    <xf numFmtId="3" fontId="3" fillId="3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>
      <alignment horizontal="left" vertical="center"/>
    </xf>
    <xf numFmtId="3" fontId="3" fillId="3" borderId="11" xfId="0" applyNumberFormat="1" applyFont="1" applyFill="1" applyBorder="1" applyAlignment="1">
      <alignment vertical="center"/>
    </xf>
    <xf numFmtId="3" fontId="3" fillId="4" borderId="10" xfId="0" applyNumberFormat="1" applyFont="1" applyFill="1" applyBorder="1" applyAlignment="1" applyProtection="1">
      <alignment horizontal="right" vertical="center"/>
      <protection locked="0"/>
    </xf>
    <xf numFmtId="3" fontId="4" fillId="4" borderId="11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3" fontId="5" fillId="3" borderId="13" xfId="0" applyNumberFormat="1" applyFont="1" applyFill="1" applyBorder="1" applyAlignment="1" applyProtection="1">
      <alignment horizontal="right" vertical="center"/>
      <protection locked="0"/>
    </xf>
    <xf numFmtId="3" fontId="5" fillId="3" borderId="14" xfId="0" applyNumberFormat="1" applyFont="1" applyFill="1" applyBorder="1" applyAlignment="1">
      <alignment vertical="center"/>
    </xf>
    <xf numFmtId="3" fontId="3" fillId="3" borderId="10" xfId="0" applyNumberFormat="1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right" vertical="center"/>
    </xf>
    <xf numFmtId="3" fontId="3" fillId="3" borderId="10" xfId="0" applyNumberFormat="1" applyFont="1" applyFill="1" applyBorder="1" applyAlignment="1">
      <alignment horizontal="justify" vertical="center" wrapText="1"/>
    </xf>
    <xf numFmtId="3" fontId="4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3" fontId="3" fillId="3" borderId="13" xfId="0" applyNumberFormat="1" applyFont="1" applyFill="1" applyBorder="1" applyAlignment="1">
      <alignment horizontal="justify" vertical="center" wrapText="1"/>
    </xf>
    <xf numFmtId="0" fontId="2" fillId="0" borderId="0" xfId="0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2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47625</xdr:rowOff>
    </xdr:from>
    <xdr:to>
      <xdr:col>2</xdr:col>
      <xdr:colOff>1926890</xdr:colOff>
      <xdr:row>3</xdr:row>
      <xdr:rowOff>52640</xdr:rowOff>
    </xdr:to>
    <xdr:pic>
      <xdr:nvPicPr>
        <xdr:cNvPr id="1" name="Imagen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7625"/>
          <a:ext cx="1990725" cy="723900"/>
        </a:xfrm>
        <a:prstGeom prst="rect"/>
      </xdr:spPr>
    </xdr:pic>
    <xdr:clientData/>
  </xdr:twoCellAnchor>
  <xdr:oneCellAnchor>
    <xdr:from>
      <xdr:col>2</xdr:col>
      <xdr:colOff>1514475</xdr:colOff>
      <xdr:row>88</xdr:row>
      <xdr:rowOff>19050</xdr:rowOff>
    </xdr:from>
    <xdr:ext cx="3095625" cy="571500"/>
    <xdr:sp>
      <xdr:nvSpPr>
        <xdr:cNvPr id="2" name="7 CuadroTexto"/>
        <xdr:cNvSpPr txBox="1"/>
      </xdr:nvSpPr>
      <xdr:spPr>
        <a:xfrm>
          <a:off x="1962150" y="16830675"/>
          <a:ext cx="3095625" cy="571500"/>
        </a:xfrm>
        <a:prstGeom prst="rect"/>
        <a:noFill/>
        <a:ln w="9525"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>
          <a:spAutoFit/>
        </a:bodyPr>
        <a:p>
          <a:pPr algn="ctr"/>
          <a:r>
            <a:rPr lang="es-MX" sz="1000">
              <a:solidFill>
                <a:srgbClr val="000000"/>
              </a:solidFill>
              <a:latin typeface="DIN Pro Medium" panose="020B0604020101020102" pitchFamily="34" charset="0"/>
              <a:cs typeface="DIN Pro Medium" panose="020B0604020101020102" pitchFamily="34" charset="0"/>
            </a:rPr>
            <a:t>____________________________________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 María de Lourdes Arteaga Reyna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Secretaria de Finanzas</a:t>
          </a:r>
          <a:endParaRPr lang="es-MX" sz="1000">
            <a:solidFill>
              <a:srgbClr val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5</xdr:col>
      <xdr:colOff>771525</xdr:colOff>
      <xdr:row>88</xdr:row>
      <xdr:rowOff>9525</xdr:rowOff>
    </xdr:from>
    <xdr:ext cx="3095625" cy="571500"/>
    <xdr:sp>
      <xdr:nvSpPr>
        <xdr:cNvPr id="3" name="7 CuadroTexto"/>
        <xdr:cNvSpPr txBox="1"/>
      </xdr:nvSpPr>
      <xdr:spPr>
        <a:xfrm>
          <a:off x="7781925" y="16821150"/>
          <a:ext cx="3095625" cy="571500"/>
        </a:xfrm>
        <a:prstGeom prst="rect"/>
        <a:noFill/>
        <a:ln w="9525"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>
          <a:spAutoFit/>
        </a:bodyPr>
        <a:p>
          <a:pPr algn="ctr"/>
          <a:r>
            <a:rPr lang="es-MX" sz="1000">
              <a:solidFill>
                <a:srgbClr val="000000"/>
              </a:solidFill>
              <a:latin typeface="DIN Pro Medium" panose="020B0604020101020102" pitchFamily="34" charset="0"/>
              <a:cs typeface="DIN Pro Medium" panose="020B0604020101020102" pitchFamily="34" charset="0"/>
            </a:rPr>
            <a:t>____________________________________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 Ma. Concepción Villarreal</a:t>
          </a:r>
          <a:r>
            <a:rPr lang="es-MX" sz="1000" b="0" i="0" baseline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 Rodriguez</a:t>
          </a:r>
          <a:endParaRPr lang="es-MX" sz="1000" b="0" i="0">
            <a:solidFill>
              <a:srgbClr val="000000"/>
            </a:solidFill>
            <a:effectLst/>
            <a:latin typeface="DIN Pro Medium" panose="020B0604020101020102" pitchFamily="34" charset="0"/>
            <a:ea typeface="+mn-ea"/>
            <a:cs typeface="DIN Pro Medium" panose="020B0604020101020102" pitchFamily="34" charset="0"/>
          </a:endParaRP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DIN Pro Medium" panose="020B0604020101020102" pitchFamily="34" charset="0"/>
              <a:ea typeface="+mn-ea"/>
              <a:cs typeface="DIN Pro Medium" panose="020B0604020101020102" pitchFamily="34" charset="0"/>
            </a:rPr>
            <a:t>Directora de Contabilidad</a:t>
          </a:r>
          <a:endParaRPr lang="es-MX" sz="1000">
            <a:solidFill>
              <a:srgbClr val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5f45889-678b-4d52-860b-09abddb28259}">
  <dimension ref="A1:I87"/>
  <sheetViews>
    <sheetView showGridLines="0" workbookViewId="0" topLeftCell="A1">
      <selection pane="topLeft" activeCell="K21" sqref="K21"/>
    </sheetView>
  </sheetViews>
  <sheetFormatPr defaultColWidth="11.424285714285714" defaultRowHeight="15" customHeight="1"/>
  <cols>
    <col min="1" max="1" width="3.4285714285714284" style="5" customWidth="1"/>
    <col min="2" max="2" width="3.2857142857142856" style="5" customWidth="1"/>
    <col min="3" max="3" width="61" style="5" customWidth="1"/>
    <col min="4" max="9" width="18.714285714285715" style="5" customWidth="1"/>
    <col min="10" max="16384" width="11.428571428571429" style="5" customWidth="1"/>
  </cols>
  <sheetData>
    <row r="1" spans="1:9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.7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8.75" customHeight="1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7.5" customHeight="1">
      <c r="A4" s="3"/>
      <c r="B4" s="3"/>
      <c r="C4" s="3"/>
      <c r="D4" s="4"/>
      <c r="E4" s="4"/>
      <c r="F4" s="4"/>
      <c r="G4" s="4"/>
      <c r="H4" s="4"/>
      <c r="I4" s="3"/>
    </row>
    <row r="5" spans="1:9" ht="15">
      <c r="A5" s="6"/>
      <c r="B5" s="7"/>
      <c r="C5" s="8"/>
      <c r="D5" s="9" t="s">
        <v>3</v>
      </c>
      <c r="E5" s="10"/>
      <c r="F5" s="10"/>
      <c r="G5" s="10"/>
      <c r="H5" s="11"/>
      <c r="I5" s="12" t="s">
        <v>4</v>
      </c>
    </row>
    <row r="6" spans="1:9" ht="15">
      <c r="A6" s="13" t="s">
        <v>5</v>
      </c>
      <c r="B6" s="14"/>
      <c r="C6" s="15"/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6"/>
    </row>
    <row r="7" spans="1:9" ht="15">
      <c r="A7" s="17"/>
      <c r="B7" s="18"/>
      <c r="C7" s="19"/>
      <c r="D7" s="20"/>
      <c r="E7" s="20" t="s">
        <v>11</v>
      </c>
      <c r="F7" s="20"/>
      <c r="G7" s="20"/>
      <c r="H7" s="20"/>
      <c r="I7" s="20"/>
    </row>
    <row r="8" spans="1:9" ht="6" customHeight="1">
      <c r="A8" s="21"/>
      <c r="B8" s="22"/>
      <c r="C8" s="23"/>
      <c r="D8" s="24"/>
      <c r="E8" s="24"/>
      <c r="F8" s="24"/>
      <c r="G8" s="24"/>
      <c r="H8" s="24"/>
      <c r="I8" s="24"/>
    </row>
    <row r="9" spans="1:9" ht="15">
      <c r="A9" s="25" t="s">
        <v>12</v>
      </c>
      <c r="B9" s="26"/>
      <c r="C9" s="27"/>
      <c r="D9" s="28"/>
      <c r="E9" s="28"/>
      <c r="F9" s="28"/>
      <c r="G9" s="28"/>
      <c r="H9" s="28"/>
      <c r="I9" s="28"/>
    </row>
    <row r="10" spans="1:9" ht="15">
      <c r="A10" s="29"/>
      <c r="B10" s="30" t="s">
        <v>13</v>
      </c>
      <c r="C10" s="27"/>
      <c r="D10" s="31">
        <v>4918754850</v>
      </c>
      <c r="E10" s="32">
        <v>0</v>
      </c>
      <c r="F10" s="32">
        <f>D10+E10</f>
        <v>4918754850</v>
      </c>
      <c r="G10" s="32">
        <v>1480837080</v>
      </c>
      <c r="H10" s="32">
        <v>1480837080</v>
      </c>
      <c r="I10" s="28">
        <f>H10-D10</f>
        <v>-3437917770</v>
      </c>
    </row>
    <row r="11" spans="1:9" ht="15">
      <c r="A11" s="29"/>
      <c r="B11" s="30" t="s">
        <v>14</v>
      </c>
      <c r="C11" s="27"/>
      <c r="D11" s="32">
        <v>0</v>
      </c>
      <c r="E11" s="32">
        <v>0</v>
      </c>
      <c r="F11" s="32">
        <f t="shared" si="0" ref="F11:F23">D11+E11</f>
        <v>0</v>
      </c>
      <c r="G11" s="32">
        <v>0</v>
      </c>
      <c r="H11" s="32">
        <v>0</v>
      </c>
      <c r="I11" s="28">
        <f t="shared" si="1" ref="I11:I28">H11-D11</f>
        <v>0</v>
      </c>
    </row>
    <row r="12" spans="1:9" ht="15">
      <c r="A12" s="29"/>
      <c r="B12" s="30" t="s">
        <v>15</v>
      </c>
      <c r="C12" s="27"/>
      <c r="D12" s="32">
        <v>0</v>
      </c>
      <c r="E12" s="32">
        <v>0</v>
      </c>
      <c r="F12" s="32">
        <f t="shared" si="0"/>
        <v>0</v>
      </c>
      <c r="G12" s="32">
        <v>0</v>
      </c>
      <c r="H12" s="32">
        <v>0</v>
      </c>
      <c r="I12" s="28">
        <f t="shared" si="1"/>
        <v>0</v>
      </c>
    </row>
    <row r="13" spans="1:9" ht="15">
      <c r="A13" s="29"/>
      <c r="B13" s="30" t="s">
        <v>16</v>
      </c>
      <c r="C13" s="27"/>
      <c r="D13" s="32">
        <v>3429845183</v>
      </c>
      <c r="E13" s="32">
        <v>687689</v>
      </c>
      <c r="F13" s="32">
        <f t="shared" si="0"/>
        <v>3430532872</v>
      </c>
      <c r="G13" s="32">
        <v>1084754699</v>
      </c>
      <c r="H13" s="32">
        <v>1084754699</v>
      </c>
      <c r="I13" s="28">
        <f t="shared" si="1"/>
        <v>-2345090484</v>
      </c>
    </row>
    <row r="14" spans="1:9" ht="15">
      <c r="A14" s="29"/>
      <c r="B14" s="30" t="s">
        <v>17</v>
      </c>
      <c r="C14" s="27"/>
      <c r="D14" s="32">
        <v>204783675</v>
      </c>
      <c r="E14" s="32">
        <v>-4313493</v>
      </c>
      <c r="F14" s="32">
        <f t="shared" si="0"/>
        <v>200470182</v>
      </c>
      <c r="G14" s="32">
        <v>46057825</v>
      </c>
      <c r="H14" s="32">
        <v>46057825</v>
      </c>
      <c r="I14" s="28">
        <f t="shared" si="1"/>
        <v>-158725850</v>
      </c>
    </row>
    <row r="15" spans="1:9" ht="15">
      <c r="A15" s="29"/>
      <c r="B15" s="30" t="s">
        <v>18</v>
      </c>
      <c r="C15" s="27"/>
      <c r="D15" s="32">
        <v>426120292</v>
      </c>
      <c r="E15" s="32">
        <v>57661600</v>
      </c>
      <c r="F15" s="32">
        <f t="shared" si="0"/>
        <v>483781892</v>
      </c>
      <c r="G15" s="33">
        <v>146483043</v>
      </c>
      <c r="H15" s="33">
        <v>146483043</v>
      </c>
      <c r="I15" s="28">
        <f t="shared" si="1"/>
        <v>-279637249</v>
      </c>
    </row>
    <row r="16" spans="1:9" ht="20.25" customHeight="1">
      <c r="A16" s="29"/>
      <c r="B16" s="34" t="s">
        <v>19</v>
      </c>
      <c r="C16" s="27"/>
      <c r="D16" s="32">
        <v>0</v>
      </c>
      <c r="E16" s="32">
        <v>0</v>
      </c>
      <c r="F16" s="32">
        <f t="shared" si="0"/>
        <v>0</v>
      </c>
      <c r="G16" s="32">
        <v>0</v>
      </c>
      <c r="H16" s="32"/>
      <c r="I16" s="28">
        <f t="shared" si="1"/>
        <v>0</v>
      </c>
    </row>
    <row r="17" spans="1:9" ht="15">
      <c r="A17" s="29"/>
      <c r="B17" s="30" t="s">
        <v>20</v>
      </c>
      <c r="C17" s="27"/>
      <c r="D17" s="35">
        <f t="shared" si="2" ref="D17:H17">SUM(D18:D28)</f>
        <v>26988545901</v>
      </c>
      <c r="E17" s="35">
        <f t="shared" si="2"/>
        <v>-145490626</v>
      </c>
      <c r="F17" s="35">
        <f t="shared" si="2"/>
        <v>26843055275</v>
      </c>
      <c r="G17" s="35">
        <f t="shared" si="2"/>
        <v>7828023602</v>
      </c>
      <c r="H17" s="35">
        <f t="shared" si="2"/>
        <v>7828023602</v>
      </c>
      <c r="I17" s="35">
        <f>SUM(I18:I28)</f>
        <v>-19160522299</v>
      </c>
    </row>
    <row r="18" spans="1:9" ht="15">
      <c r="A18" s="29"/>
      <c r="B18" s="36"/>
      <c r="C18" s="37" t="s">
        <v>21</v>
      </c>
      <c r="D18" s="38">
        <v>20617282971</v>
      </c>
      <c r="E18" s="38">
        <v>-490570284</v>
      </c>
      <c r="F18" s="38">
        <f t="shared" si="0"/>
        <v>20126712687</v>
      </c>
      <c r="G18" s="38">
        <v>5774667585</v>
      </c>
      <c r="H18" s="38">
        <v>5774667585</v>
      </c>
      <c r="I18" s="39">
        <f t="shared" si="1"/>
        <v>-14842615386</v>
      </c>
    </row>
    <row r="19" spans="1:9" ht="15">
      <c r="A19" s="29"/>
      <c r="B19" s="36"/>
      <c r="C19" s="37" t="s">
        <v>22</v>
      </c>
      <c r="D19" s="38">
        <v>1015517095</v>
      </c>
      <c r="E19" s="38">
        <v>-5510802</v>
      </c>
      <c r="F19" s="38">
        <f t="shared" si="0"/>
        <v>1010006293</v>
      </c>
      <c r="G19" s="38">
        <v>290556492</v>
      </c>
      <c r="H19" s="38">
        <v>290556492</v>
      </c>
      <c r="I19" s="39">
        <f t="shared" si="1"/>
        <v>-724960603</v>
      </c>
    </row>
    <row r="20" spans="1:9" ht="15">
      <c r="A20" s="29"/>
      <c r="B20" s="36"/>
      <c r="C20" s="37" t="s">
        <v>23</v>
      </c>
      <c r="D20" s="38">
        <v>1020275929</v>
      </c>
      <c r="E20" s="38">
        <v>-4214094</v>
      </c>
      <c r="F20" s="38">
        <f t="shared" si="0"/>
        <v>1016061835</v>
      </c>
      <c r="G20" s="38">
        <v>232100773</v>
      </c>
      <c r="H20" s="38">
        <v>232100773</v>
      </c>
      <c r="I20" s="39">
        <f t="shared" si="1"/>
        <v>-788175156</v>
      </c>
    </row>
    <row r="21" spans="1:9" ht="15">
      <c r="A21" s="29"/>
      <c r="B21" s="36"/>
      <c r="C21" s="37" t="s">
        <v>24</v>
      </c>
      <c r="D21" s="38">
        <v>0</v>
      </c>
      <c r="E21" s="38">
        <v>0</v>
      </c>
      <c r="F21" s="38">
        <f t="shared" si="0"/>
        <v>0</v>
      </c>
      <c r="G21" s="38">
        <v>0</v>
      </c>
      <c r="H21" s="38">
        <v>0</v>
      </c>
      <c r="I21" s="39">
        <f t="shared" si="1"/>
        <v>0</v>
      </c>
    </row>
    <row r="22" spans="1:9" ht="15">
      <c r="A22" s="29"/>
      <c r="B22" s="36"/>
      <c r="C22" s="37" t="s">
        <v>25</v>
      </c>
      <c r="D22" s="38">
        <v>216832927</v>
      </c>
      <c r="E22" s="38">
        <v>0</v>
      </c>
      <c r="F22" s="38">
        <f t="shared" si="0"/>
        <v>216832927</v>
      </c>
      <c r="G22" s="38">
        <v>49645011</v>
      </c>
      <c r="H22" s="38">
        <v>49645011</v>
      </c>
      <c r="I22" s="39">
        <f t="shared" si="1"/>
        <v>-167187916</v>
      </c>
    </row>
    <row r="23" spans="1:9" ht="24">
      <c r="A23" s="29"/>
      <c r="B23" s="36"/>
      <c r="C23" s="40" t="s">
        <v>26</v>
      </c>
      <c r="D23" s="41">
        <v>421092744</v>
      </c>
      <c r="E23" s="41">
        <v>6237630</v>
      </c>
      <c r="F23" s="38">
        <f t="shared" si="0"/>
        <v>427330374</v>
      </c>
      <c r="G23" s="41">
        <v>120845819</v>
      </c>
      <c r="H23" s="41">
        <v>120845819</v>
      </c>
      <c r="I23" s="39">
        <f t="shared" si="1"/>
        <v>-300246925</v>
      </c>
    </row>
    <row r="24" spans="1:9" ht="15">
      <c r="A24" s="29"/>
      <c r="B24" s="36"/>
      <c r="C24" s="37" t="s">
        <v>27</v>
      </c>
      <c r="D24" s="41">
        <v>0</v>
      </c>
      <c r="E24" s="41">
        <v>0</v>
      </c>
      <c r="F24" s="38">
        <v>0</v>
      </c>
      <c r="G24" s="41">
        <v>0</v>
      </c>
      <c r="H24" s="41">
        <v>0</v>
      </c>
      <c r="I24" s="39">
        <f t="shared" si="1"/>
        <v>0</v>
      </c>
    </row>
    <row r="25" spans="1:9" ht="15">
      <c r="A25" s="29"/>
      <c r="B25" s="36"/>
      <c r="C25" s="37" t="s">
        <v>28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9">
        <f t="shared" si="1"/>
        <v>0</v>
      </c>
    </row>
    <row r="26" spans="1:9" ht="15">
      <c r="A26" s="29"/>
      <c r="B26" s="36"/>
      <c r="C26" s="37" t="s">
        <v>29</v>
      </c>
      <c r="D26" s="38">
        <v>973816418</v>
      </c>
      <c r="E26" s="38">
        <v>-2</v>
      </c>
      <c r="F26" s="38">
        <f t="shared" si="3" ref="F26:F28">D26+E26</f>
        <v>973816416</v>
      </c>
      <c r="G26" s="38">
        <v>223974780</v>
      </c>
      <c r="H26" s="38">
        <v>223974780</v>
      </c>
      <c r="I26" s="39">
        <f t="shared" si="1"/>
        <v>-749841638</v>
      </c>
    </row>
    <row r="27" spans="1:9" ht="15">
      <c r="A27" s="29"/>
      <c r="B27" s="36"/>
      <c r="C27" s="37" t="s">
        <v>30</v>
      </c>
      <c r="D27" s="38">
        <v>2723727817</v>
      </c>
      <c r="E27" s="38">
        <v>304101234</v>
      </c>
      <c r="F27" s="38">
        <f t="shared" si="3"/>
        <v>3027829051</v>
      </c>
      <c r="G27" s="38">
        <v>1091767450</v>
      </c>
      <c r="H27" s="38">
        <v>1091767450</v>
      </c>
      <c r="I27" s="39">
        <f t="shared" si="1"/>
        <v>-1631960367</v>
      </c>
    </row>
    <row r="28" spans="1:9" ht="15">
      <c r="A28" s="29"/>
      <c r="B28" s="36"/>
      <c r="C28" s="37" t="s">
        <v>31</v>
      </c>
      <c r="D28" s="42">
        <v>0</v>
      </c>
      <c r="E28" s="42">
        <v>44465692</v>
      </c>
      <c r="F28" s="38">
        <f t="shared" si="3"/>
        <v>44465692</v>
      </c>
      <c r="G28" s="42">
        <v>44465692</v>
      </c>
      <c r="H28" s="42">
        <v>44465692</v>
      </c>
      <c r="I28" s="39">
        <f t="shared" si="1"/>
        <v>44465692</v>
      </c>
    </row>
    <row r="29" spans="1:9" ht="15">
      <c r="A29" s="29"/>
      <c r="B29" s="30" t="s">
        <v>32</v>
      </c>
      <c r="C29" s="27"/>
      <c r="D29" s="35">
        <f t="shared" si="4" ref="D29:I29">SUM(D30:D34)</f>
        <v>903493691</v>
      </c>
      <c r="E29" s="35">
        <f t="shared" si="4"/>
        <v>27929201</v>
      </c>
      <c r="F29" s="35">
        <f t="shared" si="4"/>
        <v>931422892</v>
      </c>
      <c r="G29" s="35">
        <f t="shared" si="4"/>
        <v>257054289</v>
      </c>
      <c r="H29" s="35">
        <f t="shared" si="4"/>
        <v>257054289</v>
      </c>
      <c r="I29" s="35">
        <f t="shared" si="4"/>
        <v>-646439402</v>
      </c>
    </row>
    <row r="30" spans="1:9" ht="15">
      <c r="A30" s="29"/>
      <c r="B30" s="36"/>
      <c r="C30" s="37" t="s">
        <v>33</v>
      </c>
      <c r="D30" s="38">
        <v>0</v>
      </c>
      <c r="E30" s="38">
        <v>181454</v>
      </c>
      <c r="F30" s="38">
        <f t="shared" si="5" ref="F30:F35">D30+E30</f>
        <v>181454</v>
      </c>
      <c r="G30" s="43">
        <v>181454</v>
      </c>
      <c r="H30" s="43">
        <v>181454</v>
      </c>
      <c r="I30" s="39">
        <f t="shared" si="6" ref="I30:I40">H30-D30</f>
        <v>181454</v>
      </c>
    </row>
    <row r="31" spans="1:9" ht="15">
      <c r="A31" s="29"/>
      <c r="B31" s="36"/>
      <c r="C31" s="37" t="s">
        <v>34</v>
      </c>
      <c r="D31" s="38">
        <v>121350474</v>
      </c>
      <c r="E31" s="38">
        <v>6</v>
      </c>
      <c r="F31" s="38">
        <f t="shared" si="5"/>
        <v>121350480</v>
      </c>
      <c r="G31" s="38">
        <v>30337620</v>
      </c>
      <c r="H31" s="38">
        <v>30337620</v>
      </c>
      <c r="I31" s="39">
        <f t="shared" si="6"/>
        <v>-91012854</v>
      </c>
    </row>
    <row r="32" spans="1:9" ht="15">
      <c r="A32" s="29"/>
      <c r="B32" s="36"/>
      <c r="C32" s="37" t="s">
        <v>35</v>
      </c>
      <c r="D32" s="38">
        <v>407282387</v>
      </c>
      <c r="E32" s="38">
        <v>0</v>
      </c>
      <c r="F32" s="38">
        <f t="shared" si="5"/>
        <v>407282387</v>
      </c>
      <c r="G32" s="43">
        <v>122455293</v>
      </c>
      <c r="H32" s="43">
        <v>122455293</v>
      </c>
      <c r="I32" s="39">
        <f t="shared" si="6"/>
        <v>-284827094</v>
      </c>
    </row>
    <row r="33" spans="1:9" ht="24">
      <c r="A33" s="29"/>
      <c r="B33" s="36"/>
      <c r="C33" s="40" t="s">
        <v>36</v>
      </c>
      <c r="D33" s="41">
        <v>30927352</v>
      </c>
      <c r="E33" s="41">
        <v>1</v>
      </c>
      <c r="F33" s="38">
        <f t="shared" si="5"/>
        <v>30927353</v>
      </c>
      <c r="G33" s="41">
        <v>9714370</v>
      </c>
      <c r="H33" s="41">
        <v>9714370</v>
      </c>
      <c r="I33" s="39">
        <f t="shared" si="6"/>
        <v>-21212982</v>
      </c>
    </row>
    <row r="34" spans="1:9" ht="15">
      <c r="A34" s="29"/>
      <c r="B34" s="36"/>
      <c r="C34" s="37" t="s">
        <v>37</v>
      </c>
      <c r="D34" s="38">
        <v>343933478</v>
      </c>
      <c r="E34" s="38">
        <v>27747740</v>
      </c>
      <c r="F34" s="38">
        <f t="shared" si="5"/>
        <v>371681218</v>
      </c>
      <c r="G34" s="43">
        <v>94365552</v>
      </c>
      <c r="H34" s="43">
        <v>94365552</v>
      </c>
      <c r="I34" s="39">
        <f t="shared" si="6"/>
        <v>-249567926</v>
      </c>
    </row>
    <row r="35" spans="1:9" ht="15">
      <c r="A35" s="29"/>
      <c r="B35" s="26" t="s">
        <v>38</v>
      </c>
      <c r="C35" s="27"/>
      <c r="D35" s="32">
        <v>0</v>
      </c>
      <c r="E35" s="32">
        <v>0</v>
      </c>
      <c r="F35" s="38">
        <f t="shared" si="5"/>
        <v>0</v>
      </c>
      <c r="G35" s="32">
        <v>0</v>
      </c>
      <c r="H35" s="32">
        <v>0</v>
      </c>
      <c r="I35" s="28">
        <f t="shared" si="6"/>
        <v>0</v>
      </c>
    </row>
    <row r="36" spans="1:9" ht="15">
      <c r="A36" s="29"/>
      <c r="B36" s="26" t="s">
        <v>39</v>
      </c>
      <c r="C36" s="27"/>
      <c r="D36" s="28">
        <f t="shared" si="7" ref="D36:I36">D37</f>
        <v>0</v>
      </c>
      <c r="E36" s="28">
        <f t="shared" si="7"/>
        <v>0</v>
      </c>
      <c r="F36" s="28">
        <f t="shared" si="7"/>
        <v>0</v>
      </c>
      <c r="G36" s="28">
        <f t="shared" si="7"/>
        <v>0</v>
      </c>
      <c r="H36" s="28">
        <f t="shared" si="7"/>
        <v>0</v>
      </c>
      <c r="I36" s="28">
        <f t="shared" si="7"/>
        <v>0</v>
      </c>
    </row>
    <row r="37" spans="1:9" ht="15">
      <c r="A37" s="29"/>
      <c r="B37" s="36"/>
      <c r="C37" s="37" t="s">
        <v>40</v>
      </c>
      <c r="D37" s="38">
        <v>0</v>
      </c>
      <c r="E37" s="38">
        <v>0</v>
      </c>
      <c r="F37" s="38">
        <f t="shared" si="8" ref="F37">D37+E37</f>
        <v>0</v>
      </c>
      <c r="G37" s="38">
        <v>0</v>
      </c>
      <c r="H37" s="38">
        <v>0</v>
      </c>
      <c r="I37" s="39">
        <f t="shared" si="6"/>
        <v>0</v>
      </c>
    </row>
    <row r="38" spans="1:9" ht="15">
      <c r="A38" s="29"/>
      <c r="B38" s="30" t="s">
        <v>41</v>
      </c>
      <c r="C38" s="27"/>
      <c r="D38" s="28">
        <f t="shared" si="9" ref="D38:I38">SUM(D39:D40)</f>
        <v>0</v>
      </c>
      <c r="E38" s="28">
        <f t="shared" si="9"/>
        <v>0</v>
      </c>
      <c r="F38" s="28">
        <f t="shared" si="9"/>
        <v>0</v>
      </c>
      <c r="G38" s="28">
        <f t="shared" si="9"/>
        <v>0</v>
      </c>
      <c r="H38" s="28">
        <f t="shared" si="9"/>
        <v>0</v>
      </c>
      <c r="I38" s="28">
        <f t="shared" si="9"/>
        <v>0</v>
      </c>
    </row>
    <row r="39" spans="1:9" ht="15">
      <c r="A39" s="29"/>
      <c r="B39" s="36"/>
      <c r="C39" s="37" t="s">
        <v>42</v>
      </c>
      <c r="D39" s="38">
        <v>0</v>
      </c>
      <c r="E39" s="38">
        <v>0</v>
      </c>
      <c r="F39" s="38">
        <f t="shared" si="10" ref="F39">D39+E39</f>
        <v>0</v>
      </c>
      <c r="G39" s="38">
        <v>0</v>
      </c>
      <c r="H39" s="38">
        <v>0</v>
      </c>
      <c r="I39" s="39">
        <f t="shared" si="6"/>
        <v>0</v>
      </c>
    </row>
    <row r="40" spans="1:9" ht="15">
      <c r="A40" s="29"/>
      <c r="B40" s="36"/>
      <c r="C40" s="37" t="s">
        <v>43</v>
      </c>
      <c r="D40" s="38"/>
      <c r="E40" s="38"/>
      <c r="F40" s="38"/>
      <c r="G40" s="38"/>
      <c r="H40" s="38"/>
      <c r="I40" s="39">
        <f t="shared" si="6"/>
        <v>0</v>
      </c>
    </row>
    <row r="41" spans="1:9" ht="4.5" customHeight="1">
      <c r="A41" s="29"/>
      <c r="B41" s="36"/>
      <c r="C41" s="37"/>
      <c r="D41" s="39"/>
      <c r="E41" s="39"/>
      <c r="F41" s="39"/>
      <c r="G41" s="39"/>
      <c r="H41" s="39"/>
      <c r="I41" s="39"/>
    </row>
    <row r="42" spans="1:9" ht="15">
      <c r="A42" s="25" t="s">
        <v>44</v>
      </c>
      <c r="B42" s="26"/>
      <c r="C42" s="27"/>
      <c r="D42" s="35">
        <f t="shared" si="11" ref="D42:I42">D10+D11+D12+D13+D14+D15+D16+D17+D29+D35+D36+D38</f>
        <v>36871543592</v>
      </c>
      <c r="E42" s="35">
        <f t="shared" si="11"/>
        <v>-63525629</v>
      </c>
      <c r="F42" s="35">
        <f t="shared" si="11"/>
        <v>36808017963</v>
      </c>
      <c r="G42" s="35">
        <f>G10+G11+G12+G13+G14+G15+G16+G17+G29+G35+G36+G38</f>
        <v>10843210538</v>
      </c>
      <c r="H42" s="35">
        <f t="shared" si="11"/>
        <v>10843210538</v>
      </c>
      <c r="I42" s="35">
        <f t="shared" si="11"/>
        <v>-26028333054</v>
      </c>
    </row>
    <row r="43" spans="1:9" ht="6" customHeight="1">
      <c r="A43" s="29"/>
      <c r="B43" s="44"/>
      <c r="C43" s="37"/>
      <c r="D43" s="45"/>
      <c r="E43" s="45"/>
      <c r="F43" s="45"/>
      <c r="G43" s="45"/>
      <c r="H43" s="45"/>
      <c r="I43" s="45"/>
    </row>
    <row r="44" spans="1:9" ht="15">
      <c r="A44" s="25" t="s">
        <v>45</v>
      </c>
      <c r="B44" s="26"/>
      <c r="C44" s="27"/>
      <c r="D44" s="46"/>
      <c r="E44" s="46"/>
      <c r="F44" s="46"/>
      <c r="G44" s="46"/>
      <c r="H44" s="46"/>
      <c r="I44" s="47">
        <v>0</v>
      </c>
    </row>
    <row r="45" spans="1:9" ht="4.5" customHeight="1">
      <c r="A45" s="48"/>
      <c r="B45" s="49"/>
      <c r="C45" s="50"/>
      <c r="D45" s="51"/>
      <c r="E45" s="51"/>
      <c r="F45" s="51"/>
      <c r="G45" s="51"/>
      <c r="H45" s="51"/>
      <c r="I45" s="52"/>
    </row>
    <row r="46" spans="1:9" ht="15">
      <c r="A46" s="6"/>
      <c r="B46" s="7"/>
      <c r="C46" s="8"/>
      <c r="D46" s="9" t="s">
        <v>3</v>
      </c>
      <c r="E46" s="10"/>
      <c r="F46" s="10"/>
      <c r="G46" s="10"/>
      <c r="H46" s="11"/>
      <c r="I46" s="12" t="s">
        <v>4</v>
      </c>
    </row>
    <row r="47" spans="1:9" ht="15">
      <c r="A47" s="13" t="s">
        <v>5</v>
      </c>
      <c r="B47" s="14"/>
      <c r="C47" s="15"/>
      <c r="D47" s="12" t="s">
        <v>6</v>
      </c>
      <c r="E47" s="12" t="s">
        <v>7</v>
      </c>
      <c r="F47" s="12" t="s">
        <v>8</v>
      </c>
      <c r="G47" s="12" t="s">
        <v>9</v>
      </c>
      <c r="H47" s="12" t="s">
        <v>10</v>
      </c>
      <c r="I47" s="16"/>
    </row>
    <row r="48" spans="1:9" ht="15">
      <c r="A48" s="17"/>
      <c r="B48" s="18"/>
      <c r="C48" s="19"/>
      <c r="D48" s="20"/>
      <c r="E48" s="20" t="s">
        <v>11</v>
      </c>
      <c r="F48" s="20"/>
      <c r="G48" s="20"/>
      <c r="H48" s="20"/>
      <c r="I48" s="20"/>
    </row>
    <row r="49" spans="1:9" ht="15">
      <c r="A49" s="25" t="s">
        <v>46</v>
      </c>
      <c r="B49" s="26"/>
      <c r="C49" s="27"/>
      <c r="D49" s="53"/>
      <c r="E49" s="53"/>
      <c r="F49" s="53"/>
      <c r="G49" s="53"/>
      <c r="H49" s="53"/>
      <c r="I49" s="53"/>
    </row>
    <row r="50" spans="1:9" ht="15">
      <c r="A50" s="29"/>
      <c r="B50" s="36" t="s">
        <v>47</v>
      </c>
      <c r="C50" s="37"/>
      <c r="D50" s="28">
        <f t="shared" si="12" ref="D50:I50">SUM(D51:D60)</f>
        <v>23895207950</v>
      </c>
      <c r="E50" s="28">
        <f t="shared" si="12"/>
        <v>370856514</v>
      </c>
      <c r="F50" s="28">
        <f t="shared" si="12"/>
        <v>24266064464</v>
      </c>
      <c r="G50" s="28">
        <f t="shared" si="12"/>
        <v>6330305859</v>
      </c>
      <c r="H50" s="28">
        <f t="shared" si="12"/>
        <v>6330305859</v>
      </c>
      <c r="I50" s="28">
        <f t="shared" si="12"/>
        <v>-17564902091</v>
      </c>
    </row>
    <row r="51" spans="1:9" ht="15">
      <c r="A51" s="29"/>
      <c r="B51" s="36"/>
      <c r="C51" s="37" t="s">
        <v>48</v>
      </c>
      <c r="D51" s="42">
        <v>14174377049</v>
      </c>
      <c r="E51" s="42">
        <v>0</v>
      </c>
      <c r="F51" s="38">
        <f t="shared" si="13" ref="F51">D51+E51</f>
        <v>14174377049</v>
      </c>
      <c r="G51" s="42">
        <v>3770341872</v>
      </c>
      <c r="H51" s="42">
        <v>3770341872</v>
      </c>
      <c r="I51" s="39">
        <f t="shared" si="14" ref="I51">H51-D51</f>
        <v>-10404035177</v>
      </c>
    </row>
    <row r="52" spans="1:9" ht="15">
      <c r="A52" s="29"/>
      <c r="B52" s="36"/>
      <c r="C52" s="37" t="s">
        <v>49</v>
      </c>
      <c r="D52" s="54"/>
      <c r="E52" s="54"/>
      <c r="F52" s="54"/>
      <c r="G52" s="54"/>
      <c r="H52" s="54"/>
      <c r="I52" s="39"/>
    </row>
    <row r="53" spans="1:9" ht="15">
      <c r="A53" s="29"/>
      <c r="B53" s="36"/>
      <c r="C53" s="37" t="s">
        <v>50</v>
      </c>
      <c r="D53" s="42">
        <v>3693109973</v>
      </c>
      <c r="E53" s="42">
        <v>0</v>
      </c>
      <c r="F53" s="38">
        <f t="shared" si="15" ref="F53">D53+E53</f>
        <v>3693109973</v>
      </c>
      <c r="G53" s="42">
        <v>878128108</v>
      </c>
      <c r="H53" s="42">
        <v>878128108</v>
      </c>
      <c r="I53" s="39">
        <f t="shared" si="16" ref="I53:I58">H53-D53</f>
        <v>-2814981865</v>
      </c>
    </row>
    <row r="54" spans="1:9" ht="15">
      <c r="A54" s="29"/>
      <c r="B54" s="36"/>
      <c r="C54" s="37" t="s">
        <v>51</v>
      </c>
      <c r="D54" s="42">
        <v>1291434706</v>
      </c>
      <c r="E54" s="42">
        <v>33687771</v>
      </c>
      <c r="F54" s="38">
        <f t="shared" si="17" ref="F54:F58">D54+E54</f>
        <v>1325122477</v>
      </c>
      <c r="G54" s="42">
        <v>397536744</v>
      </c>
      <c r="H54" s="42">
        <v>397536744</v>
      </c>
      <c r="I54" s="39">
        <f t="shared" si="16"/>
        <v>-893897962</v>
      </c>
    </row>
    <row r="55" spans="1:9" ht="24">
      <c r="A55" s="29"/>
      <c r="B55" s="36"/>
      <c r="C55" s="40" t="s">
        <v>52</v>
      </c>
      <c r="D55" s="42">
        <v>2630936766</v>
      </c>
      <c r="E55" s="42">
        <v>-6871213</v>
      </c>
      <c r="F55" s="38">
        <f t="shared" si="17"/>
        <v>2624065553</v>
      </c>
      <c r="G55" s="42">
        <v>656016393</v>
      </c>
      <c r="H55" s="42">
        <v>656016393</v>
      </c>
      <c r="I55" s="39">
        <f t="shared" si="16"/>
        <v>-1974920373</v>
      </c>
    </row>
    <row r="56" spans="1:9" ht="15">
      <c r="A56" s="29"/>
      <c r="B56" s="36"/>
      <c r="C56" s="37" t="s">
        <v>53</v>
      </c>
      <c r="D56" s="38">
        <v>335257586</v>
      </c>
      <c r="E56" s="38">
        <v>334828795</v>
      </c>
      <c r="F56" s="38">
        <f t="shared" si="17"/>
        <v>670086381</v>
      </c>
      <c r="G56" s="38">
        <v>167521599</v>
      </c>
      <c r="H56" s="38">
        <v>167521599</v>
      </c>
      <c r="I56" s="39">
        <f t="shared" si="16"/>
        <v>-167735987</v>
      </c>
    </row>
    <row r="57" spans="1:9" ht="15">
      <c r="A57" s="29"/>
      <c r="B57" s="36"/>
      <c r="C57" s="37" t="s">
        <v>54</v>
      </c>
      <c r="D57" s="41">
        <v>290770051</v>
      </c>
      <c r="E57" s="41">
        <v>0</v>
      </c>
      <c r="F57" s="38">
        <f t="shared" si="17"/>
        <v>290770051</v>
      </c>
      <c r="G57" s="38">
        <v>76732083</v>
      </c>
      <c r="H57" s="38">
        <v>76732083</v>
      </c>
      <c r="I57" s="39">
        <f t="shared" si="16"/>
        <v>-214037968</v>
      </c>
    </row>
    <row r="58" spans="1:9" ht="15">
      <c r="A58" s="29"/>
      <c r="B58" s="36"/>
      <c r="C58" s="37" t="s">
        <v>55</v>
      </c>
      <c r="D58" s="42">
        <v>237900000</v>
      </c>
      <c r="E58" s="42">
        <v>16183</v>
      </c>
      <c r="F58" s="38">
        <f t="shared" si="17"/>
        <v>237916183</v>
      </c>
      <c r="G58" s="42">
        <v>71374857</v>
      </c>
      <c r="H58" s="42">
        <v>71374857</v>
      </c>
      <c r="I58" s="39">
        <f t="shared" si="16"/>
        <v>-166525143</v>
      </c>
    </row>
    <row r="59" spans="1:9" ht="15">
      <c r="A59" s="29"/>
      <c r="B59" s="36"/>
      <c r="C59" s="37" t="s">
        <v>56</v>
      </c>
      <c r="D59" s="54"/>
      <c r="E59" s="54"/>
      <c r="F59" s="54"/>
      <c r="G59" s="54"/>
      <c r="H59" s="54"/>
      <c r="I59" s="54"/>
    </row>
    <row r="60" spans="1:9" ht="24">
      <c r="A60" s="29"/>
      <c r="B60" s="36"/>
      <c r="C60" s="40" t="s">
        <v>57</v>
      </c>
      <c r="D60" s="42">
        <v>1241421819</v>
      </c>
      <c r="E60" s="42">
        <v>9194978</v>
      </c>
      <c r="F60" s="38">
        <f t="shared" si="18" ref="F60">D60+E60</f>
        <v>1250616797</v>
      </c>
      <c r="G60" s="42">
        <v>312654203</v>
      </c>
      <c r="H60" s="42">
        <v>312654203</v>
      </c>
      <c r="I60" s="39">
        <f>H60-D60</f>
        <v>-928767616</v>
      </c>
    </row>
    <row r="61" spans="1:9" ht="15">
      <c r="A61" s="29"/>
      <c r="B61" s="30" t="s">
        <v>58</v>
      </c>
      <c r="C61" s="27"/>
      <c r="D61" s="28">
        <f>SUM(D62:D65)</f>
        <v>2660062812</v>
      </c>
      <c r="E61" s="28">
        <f>SUM(E62:E65)</f>
        <v>559251603</v>
      </c>
      <c r="F61" s="28">
        <f>SUM(F62:F65)</f>
        <v>3219314415</v>
      </c>
      <c r="G61" s="28">
        <f>SUM(G62:G65)</f>
        <v>979108669</v>
      </c>
      <c r="H61" s="28">
        <f t="shared" si="19" ref="H61:I61">SUM(H62:H65)</f>
        <v>979108669</v>
      </c>
      <c r="I61" s="28">
        <f t="shared" si="19"/>
        <v>-1680954143</v>
      </c>
    </row>
    <row r="62" spans="1:9" ht="15">
      <c r="A62" s="29"/>
      <c r="B62" s="36"/>
      <c r="C62" s="37" t="s">
        <v>59</v>
      </c>
      <c r="D62" s="38">
        <v>0</v>
      </c>
      <c r="E62" s="43">
        <v>311316232</v>
      </c>
      <c r="F62" s="43">
        <f t="shared" si="20" ref="F62:F65">D62+E62</f>
        <v>311316232</v>
      </c>
      <c r="G62" s="43">
        <v>311316232</v>
      </c>
      <c r="H62" s="43">
        <v>311316232</v>
      </c>
      <c r="I62" s="39">
        <f>H62-D62</f>
        <v>311316232</v>
      </c>
    </row>
    <row r="63" spans="1:9" ht="15">
      <c r="A63" s="29"/>
      <c r="B63" s="36"/>
      <c r="C63" s="37" t="s">
        <v>60</v>
      </c>
      <c r="D63" s="38">
        <v>0</v>
      </c>
      <c r="E63" s="43">
        <v>0</v>
      </c>
      <c r="F63" s="43">
        <f t="shared" si="20"/>
        <v>0</v>
      </c>
      <c r="G63" s="43">
        <v>0</v>
      </c>
      <c r="H63" s="43">
        <v>0</v>
      </c>
      <c r="I63" s="39">
        <v>0</v>
      </c>
    </row>
    <row r="64" spans="1:9" ht="15">
      <c r="A64" s="29"/>
      <c r="B64" s="36"/>
      <c r="C64" s="37" t="s">
        <v>61</v>
      </c>
      <c r="D64" s="38">
        <v>55435437</v>
      </c>
      <c r="E64" s="43">
        <v>1902975</v>
      </c>
      <c r="F64" s="43">
        <f t="shared" si="20"/>
        <v>57338412</v>
      </c>
      <c r="G64" s="43">
        <v>1902975</v>
      </c>
      <c r="H64" s="43">
        <v>1902975</v>
      </c>
      <c r="I64" s="39">
        <f>H64-D64</f>
        <v>-53532462</v>
      </c>
    </row>
    <row r="65" spans="1:9" ht="15">
      <c r="A65" s="29"/>
      <c r="B65" s="36"/>
      <c r="C65" s="37" t="s">
        <v>62</v>
      </c>
      <c r="D65" s="38">
        <v>2604627375</v>
      </c>
      <c r="E65" s="43">
        <v>246032396</v>
      </c>
      <c r="F65" s="43">
        <f t="shared" si="20"/>
        <v>2850659771</v>
      </c>
      <c r="G65" s="43">
        <v>665889462</v>
      </c>
      <c r="H65" s="43">
        <v>665889462</v>
      </c>
      <c r="I65" s="39">
        <f>H65-D65</f>
        <v>-1938737913</v>
      </c>
    </row>
    <row r="66" spans="1:9" ht="15">
      <c r="A66" s="29"/>
      <c r="B66" s="36" t="s">
        <v>63</v>
      </c>
      <c r="C66" s="37"/>
      <c r="D66" s="28">
        <f t="shared" si="21" ref="D66:I66">D67+D68</f>
        <v>1663100000</v>
      </c>
      <c r="E66" s="28">
        <f t="shared" si="21"/>
        <v>0</v>
      </c>
      <c r="F66" s="28">
        <f t="shared" si="21"/>
        <v>1663100000</v>
      </c>
      <c r="G66" s="28">
        <f t="shared" si="21"/>
        <v>453099118</v>
      </c>
      <c r="H66" s="28">
        <f t="shared" si="21"/>
        <v>453099118</v>
      </c>
      <c r="I66" s="28">
        <f t="shared" si="21"/>
        <v>-1210000882</v>
      </c>
    </row>
    <row r="67" spans="1:9" ht="15">
      <c r="A67" s="29"/>
      <c r="B67" s="36"/>
      <c r="C67" s="37" t="s">
        <v>64</v>
      </c>
      <c r="D67" s="42">
        <v>1663100000</v>
      </c>
      <c r="E67" s="41">
        <v>0</v>
      </c>
      <c r="F67" s="38">
        <f t="shared" si="22" ref="F67:F72">D67+E67</f>
        <v>1663100000</v>
      </c>
      <c r="G67" s="41">
        <v>453099118</v>
      </c>
      <c r="H67" s="41">
        <v>453099118</v>
      </c>
      <c r="I67" s="39">
        <f>H67-D67</f>
        <v>-1210000882</v>
      </c>
    </row>
    <row r="68" spans="1:9" ht="15">
      <c r="A68" s="29"/>
      <c r="B68" s="36"/>
      <c r="C68" s="37" t="s">
        <v>65</v>
      </c>
      <c r="D68" s="38">
        <v>0</v>
      </c>
      <c r="E68" s="38">
        <v>0</v>
      </c>
      <c r="F68" s="38">
        <f t="shared" si="22"/>
        <v>0</v>
      </c>
      <c r="G68" s="38">
        <v>0</v>
      </c>
      <c r="H68" s="38">
        <v>0</v>
      </c>
      <c r="I68" s="39">
        <f>H68-D68</f>
        <v>0</v>
      </c>
    </row>
    <row r="69" spans="1:9" ht="15">
      <c r="A69" s="29"/>
      <c r="B69" s="36" t="s">
        <v>66</v>
      </c>
      <c r="C69" s="37"/>
      <c r="D69" s="41">
        <v>0</v>
      </c>
      <c r="E69" s="41">
        <v>0</v>
      </c>
      <c r="F69" s="38">
        <f t="shared" si="22"/>
        <v>0</v>
      </c>
      <c r="G69" s="41">
        <v>0</v>
      </c>
      <c r="H69" s="41">
        <v>0</v>
      </c>
      <c r="I69" s="39">
        <f>H69-D69</f>
        <v>0</v>
      </c>
    </row>
    <row r="70" spans="1:9" ht="15">
      <c r="A70" s="29"/>
      <c r="B70" s="36" t="s">
        <v>67</v>
      </c>
      <c r="C70" s="37"/>
      <c r="D70" s="38">
        <f>D71+D72</f>
        <v>0</v>
      </c>
      <c r="E70" s="38">
        <f>E71+E72</f>
        <v>4313493</v>
      </c>
      <c r="F70" s="38">
        <f>F71+F72</f>
        <v>4313493</v>
      </c>
      <c r="G70" s="38">
        <f>G71+G72</f>
        <v>4313493</v>
      </c>
      <c r="H70" s="38">
        <f>H71+H72</f>
        <v>4313493</v>
      </c>
      <c r="I70" s="39">
        <f>H70-D70</f>
        <v>4313493</v>
      </c>
    </row>
    <row r="71" spans="1:9" ht="15">
      <c r="A71" s="29"/>
      <c r="B71" s="36" t="s">
        <v>68</v>
      </c>
      <c r="C71" s="37"/>
      <c r="D71" s="38"/>
      <c r="E71" s="38">
        <v>4313493</v>
      </c>
      <c r="F71" s="38">
        <f t="shared" si="23" ref="F71">D71+E71</f>
        <v>4313493</v>
      </c>
      <c r="G71" s="38">
        <v>4313493</v>
      </c>
      <c r="H71" s="38">
        <v>4313493</v>
      </c>
      <c r="I71" s="38">
        <f t="shared" si="24" ref="I71:I72">H71-D71</f>
        <v>4313493</v>
      </c>
    </row>
    <row r="72" spans="1:9" ht="15">
      <c r="A72" s="29"/>
      <c r="B72" s="36" t="s">
        <v>69</v>
      </c>
      <c r="C72" s="37"/>
      <c r="D72" s="55"/>
      <c r="E72" s="38">
        <v>0</v>
      </c>
      <c r="F72" s="38">
        <f t="shared" si="22"/>
        <v>0</v>
      </c>
      <c r="G72" s="38">
        <v>0</v>
      </c>
      <c r="H72" s="38">
        <v>0</v>
      </c>
      <c r="I72" s="38">
        <f t="shared" si="24"/>
        <v>0</v>
      </c>
    </row>
    <row r="73" spans="1:9" ht="15">
      <c r="A73" s="25" t="s">
        <v>70</v>
      </c>
      <c r="B73" s="26"/>
      <c r="C73" s="27"/>
      <c r="D73" s="56">
        <f t="shared" si="25" ref="D73:I73">D50+D61+D66+D69+D70</f>
        <v>28218370762</v>
      </c>
      <c r="E73" s="56">
        <f t="shared" si="25"/>
        <v>934421610</v>
      </c>
      <c r="F73" s="56">
        <f t="shared" si="25"/>
        <v>29152792372</v>
      </c>
      <c r="G73" s="56">
        <f t="shared" si="25"/>
        <v>7766827139</v>
      </c>
      <c r="H73" s="56">
        <f t="shared" si="25"/>
        <v>7766827139</v>
      </c>
      <c r="I73" s="56">
        <f t="shared" si="25"/>
        <v>-20451543623</v>
      </c>
    </row>
    <row r="74" spans="1:9" ht="7.5" customHeight="1">
      <c r="A74" s="29"/>
      <c r="B74" s="36"/>
      <c r="C74" s="37"/>
      <c r="D74" s="55"/>
      <c r="E74" s="55"/>
      <c r="F74" s="55"/>
      <c r="G74" s="55"/>
      <c r="H74" s="55"/>
      <c r="I74" s="55"/>
    </row>
    <row r="75" spans="1:9" ht="15">
      <c r="A75" s="25" t="s">
        <v>71</v>
      </c>
      <c r="B75" s="26"/>
      <c r="C75" s="27"/>
      <c r="D75" s="28">
        <f t="shared" si="26" ref="D75">D76</f>
        <v>0</v>
      </c>
      <c r="E75" s="28">
        <f>E76</f>
        <v>512000000</v>
      </c>
      <c r="F75" s="28">
        <f t="shared" si="27" ref="F75">D75+E75</f>
        <v>512000000</v>
      </c>
      <c r="G75" s="28">
        <f>G76</f>
        <v>512000000</v>
      </c>
      <c r="H75" s="28">
        <f>H76</f>
        <v>512000000</v>
      </c>
      <c r="I75" s="28">
        <f>I76</f>
        <v>512000000</v>
      </c>
    </row>
    <row r="76" spans="1:9" ht="15">
      <c r="A76" s="29"/>
      <c r="B76" s="36" t="s">
        <v>71</v>
      </c>
      <c r="C76" s="37"/>
      <c r="D76" s="38">
        <f>D77+D78</f>
        <v>0</v>
      </c>
      <c r="E76" s="38">
        <f>E77+E78</f>
        <v>512000000</v>
      </c>
      <c r="F76" s="38">
        <f>D76+E76</f>
        <v>512000000</v>
      </c>
      <c r="G76" s="38">
        <f>G77+G78</f>
        <v>512000000</v>
      </c>
      <c r="H76" s="38">
        <f>H77+H78</f>
        <v>512000000</v>
      </c>
      <c r="I76" s="39">
        <f>I77+I78</f>
        <v>512000000</v>
      </c>
    </row>
    <row r="77" spans="1:9" ht="15">
      <c r="A77" s="29"/>
      <c r="B77" s="36" t="s">
        <v>72</v>
      </c>
      <c r="C77" s="37"/>
      <c r="D77" s="38">
        <v>0</v>
      </c>
      <c r="E77" s="41">
        <v>240000000</v>
      </c>
      <c r="F77" s="38">
        <f t="shared" si="28" ref="F77">D77+E77</f>
        <v>240000000</v>
      </c>
      <c r="G77" s="41">
        <v>240000000</v>
      </c>
      <c r="H77" s="41">
        <v>240000000</v>
      </c>
      <c r="I77" s="41">
        <f>H77-D77</f>
        <v>240000000</v>
      </c>
    </row>
    <row r="78" spans="1:9" ht="15">
      <c r="A78" s="29"/>
      <c r="B78" s="36" t="s">
        <v>73</v>
      </c>
      <c r="C78" s="37"/>
      <c r="D78" s="38"/>
      <c r="E78" s="38">
        <v>272000000</v>
      </c>
      <c r="F78" s="38">
        <f>D78+E78</f>
        <v>272000000</v>
      </c>
      <c r="G78" s="41">
        <v>272000000</v>
      </c>
      <c r="H78" s="41">
        <v>272000000</v>
      </c>
      <c r="I78" s="41">
        <f>H78-D78</f>
        <v>272000000</v>
      </c>
    </row>
    <row r="79" spans="1:9" ht="15">
      <c r="A79" s="25" t="s">
        <v>74</v>
      </c>
      <c r="B79" s="26"/>
      <c r="C79" s="27"/>
      <c r="D79" s="28">
        <f t="shared" si="29" ref="D79:I79">D42+D73+D75</f>
        <v>65089914354</v>
      </c>
      <c r="E79" s="28">
        <f t="shared" si="29"/>
        <v>1382895981</v>
      </c>
      <c r="F79" s="28">
        <f t="shared" si="29"/>
        <v>66472810335</v>
      </c>
      <c r="G79" s="28">
        <f t="shared" si="29"/>
        <v>19122037677</v>
      </c>
      <c r="H79" s="28">
        <f t="shared" si="29"/>
        <v>19122037677</v>
      </c>
      <c r="I79" s="28">
        <f t="shared" si="29"/>
        <v>-45967876677</v>
      </c>
    </row>
    <row r="80" spans="1:9" ht="8.25" customHeight="1">
      <c r="A80" s="29"/>
      <c r="B80" s="36"/>
      <c r="C80" s="37"/>
      <c r="D80" s="53"/>
      <c r="E80" s="53"/>
      <c r="F80" s="53"/>
      <c r="G80" s="53"/>
      <c r="H80" s="53"/>
      <c r="I80" s="53"/>
    </row>
    <row r="81" spans="1:9" ht="15">
      <c r="A81" s="29"/>
      <c r="B81" s="30" t="s">
        <v>75</v>
      </c>
      <c r="C81" s="27"/>
      <c r="D81" s="53"/>
      <c r="E81" s="53"/>
      <c r="F81" s="53"/>
      <c r="G81" s="53"/>
      <c r="H81" s="53"/>
      <c r="I81" s="53"/>
    </row>
    <row r="82" spans="1:9" ht="15">
      <c r="A82" s="29"/>
      <c r="B82" s="36" t="s">
        <v>76</v>
      </c>
      <c r="C82" s="37"/>
      <c r="D82" s="41">
        <v>0</v>
      </c>
      <c r="E82" s="41">
        <f>E75</f>
        <v>512000000</v>
      </c>
      <c r="F82" s="41">
        <f t="shared" si="30" ref="F82">D82+E82</f>
        <v>512000000</v>
      </c>
      <c r="G82" s="41">
        <f>G75</f>
        <v>512000000</v>
      </c>
      <c r="H82" s="41">
        <f>H75</f>
        <v>512000000</v>
      </c>
      <c r="I82" s="39">
        <f>H82-D82</f>
        <v>512000000</v>
      </c>
    </row>
    <row r="83" spans="1:9" ht="15">
      <c r="A83" s="29"/>
      <c r="B83" s="36" t="s">
        <v>77</v>
      </c>
      <c r="C83" s="37"/>
      <c r="D83" s="45"/>
      <c r="E83" s="45"/>
      <c r="F83" s="45"/>
      <c r="G83" s="45"/>
      <c r="H83" s="45"/>
      <c r="I83" s="45"/>
    </row>
    <row r="84" spans="1:9" ht="24" customHeight="1">
      <c r="A84" s="29"/>
      <c r="B84" s="57" t="s">
        <v>78</v>
      </c>
      <c r="C84" s="40"/>
      <c r="D84" s="41">
        <v>0</v>
      </c>
      <c r="E84" s="41">
        <v>0</v>
      </c>
      <c r="F84" s="38">
        <f t="shared" si="31" ref="F84">D84+E84</f>
        <v>0</v>
      </c>
      <c r="G84" s="41">
        <v>0</v>
      </c>
      <c r="H84" s="41">
        <v>0</v>
      </c>
      <c r="I84" s="39">
        <f>H84-D84</f>
        <v>0</v>
      </c>
    </row>
    <row r="85" spans="1:9" ht="15">
      <c r="A85" s="29"/>
      <c r="B85" s="30" t="s">
        <v>71</v>
      </c>
      <c r="C85" s="27"/>
      <c r="D85" s="35">
        <f t="shared" si="32" ref="D85:I85">D82+D84</f>
        <v>0</v>
      </c>
      <c r="E85" s="35">
        <f>E82+E84</f>
        <v>512000000</v>
      </c>
      <c r="F85" s="35">
        <f t="shared" si="32"/>
        <v>512000000</v>
      </c>
      <c r="G85" s="35">
        <f t="shared" si="32"/>
        <v>512000000</v>
      </c>
      <c r="H85" s="35">
        <f t="shared" si="32"/>
        <v>512000000</v>
      </c>
      <c r="I85" s="35">
        <f t="shared" si="32"/>
        <v>512000000</v>
      </c>
    </row>
    <row r="86" spans="1:9" ht="6.75" customHeight="1">
      <c r="A86" s="58"/>
      <c r="B86" s="59"/>
      <c r="C86" s="60"/>
      <c r="D86" s="61"/>
      <c r="E86" s="61"/>
      <c r="F86" s="61"/>
      <c r="G86" s="61"/>
      <c r="H86" s="61"/>
      <c r="I86" s="61"/>
    </row>
    <row r="87" spans="1:9" ht="15">
      <c r="A87" s="62" t="s">
        <v>79</v>
      </c>
      <c r="B87" s="63"/>
      <c r="C87" s="63"/>
      <c r="D87" s="63"/>
      <c r="E87" s="63"/>
      <c r="F87" s="63"/>
      <c r="G87" s="63"/>
      <c r="H87" s="63"/>
      <c r="I87" s="63"/>
    </row>
    <row r="88" ht="26.25" customHeight="1"/>
  </sheetData>
  <mergeCells count="65">
    <mergeCell ref="B11:C11"/>
    <mergeCell ref="A1:I1"/>
    <mergeCell ref="A2:I2"/>
    <mergeCell ref="A3:I3"/>
    <mergeCell ref="A5:C5"/>
    <mergeCell ref="D5:H5"/>
    <mergeCell ref="I5:I7"/>
    <mergeCell ref="A6:C6"/>
    <mergeCell ref="D6:D7"/>
    <mergeCell ref="F6:F7"/>
    <mergeCell ref="G6:G7"/>
    <mergeCell ref="H6:H7"/>
    <mergeCell ref="A7:C7"/>
    <mergeCell ref="A8:C8"/>
    <mergeCell ref="A9:C9"/>
    <mergeCell ref="B10:C10"/>
    <mergeCell ref="A43:C43"/>
    <mergeCell ref="B12:C12"/>
    <mergeCell ref="B13:C13"/>
    <mergeCell ref="B14:C14"/>
    <mergeCell ref="B15:C15"/>
    <mergeCell ref="B16:C16"/>
    <mergeCell ref="B17:C17"/>
    <mergeCell ref="B29:C29"/>
    <mergeCell ref="B35:C35"/>
    <mergeCell ref="B36:C36"/>
    <mergeCell ref="B38:C38"/>
    <mergeCell ref="A42:C42"/>
    <mergeCell ref="A44:C44"/>
    <mergeCell ref="A45:C45"/>
    <mergeCell ref="A46:C46"/>
    <mergeCell ref="D46:H46"/>
    <mergeCell ref="I46:I48"/>
    <mergeCell ref="A47:C47"/>
    <mergeCell ref="D47:D48"/>
    <mergeCell ref="F47:F48"/>
    <mergeCell ref="G47:G48"/>
    <mergeCell ref="H47:H48"/>
    <mergeCell ref="A48:C48"/>
    <mergeCell ref="A49:C49"/>
    <mergeCell ref="B50:C50"/>
    <mergeCell ref="A51:A52"/>
    <mergeCell ref="B51:B52"/>
    <mergeCell ref="A75:C75"/>
    <mergeCell ref="A58:A59"/>
    <mergeCell ref="B58:B59"/>
    <mergeCell ref="B61:C61"/>
    <mergeCell ref="B66:C66"/>
    <mergeCell ref="B69:C69"/>
    <mergeCell ref="B70:C70"/>
    <mergeCell ref="B72:C72"/>
    <mergeCell ref="A73:C73"/>
    <mergeCell ref="B74:C74"/>
    <mergeCell ref="B86:C86"/>
    <mergeCell ref="B76:C76"/>
    <mergeCell ref="B77:C77"/>
    <mergeCell ref="B78:C78"/>
    <mergeCell ref="A79:C79"/>
    <mergeCell ref="B80:C80"/>
    <mergeCell ref="B81:C81"/>
    <mergeCell ref="A82:A83"/>
    <mergeCell ref="B82:C82"/>
    <mergeCell ref="B83:C83"/>
    <mergeCell ref="B84:C84"/>
    <mergeCell ref="B85:C85"/>
  </mergeCells>
  <dataValidations count="1">
    <dataValidation type="whole" allowBlank="1" showInputMessage="1" showErrorMessage="1" error="Solo importes sin decimales, por favor." sqref="D9:I45 D50:I85">
      <formula1>-999999999999</formula1>
      <formula2>999999999999</formula2>
    </dataValidation>
  </dataValidations>
  <printOptions horizontalCentered="1"/>
  <pageMargins left="0.31496062992125984" right="0.31496062992125984" top="0.7086614173228347" bottom="0.4330708661417323" header="0.31496062992125984" footer="0.15748031496062992"/>
  <pageSetup orientation="landscape" scale="67" r:id="rId3"/>
  <headerFooter>
    <oddHeader>&amp;C&amp;"DIN Pro Bold,Negrita"PODER EJECUTIVO
DEL ESTADO DE TAMAULIPAS&amp;"-,Normal"
&amp;G</oddHeader>
    <oddFooter>&amp;C&amp;G
&amp;"DIN Pro Bold,Negrita"Anexos</oddFooter>
  </headerFooter>
  <rowBreaks count="1" manualBreakCount="1">
    <brk id="45" max="16383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Analitico Ingresos Detallad 22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