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LDFAnalitico Egresos COG De" sheetId="2" r:id="rId3"/>
  </sheets>
  <definedNames>
    <definedName name="_xlnm.Print_Area" localSheetId="0">'LDFAnalitico Egresos COG De'!$B$1:$I$189</definedName>
    <definedName name="_xlnm.Print_Titles" localSheetId="0">'LDFAnalitico Egresos COG De'!$1:$8</definedName>
  </definedNames>
  <calcPr fullCalcOnLoad="1"/>
</workbook>
</file>

<file path=xl/calcChain.xml><?xml version="1.0" encoding="utf-8"?>
<calcChain xmlns="http://schemas.openxmlformats.org/spreadsheetml/2006/main">
  <c r="I180" i="2" l="1"/>
</calcChain>
</file>

<file path=xl/sharedStrings.xml><?xml version="1.0" encoding="utf-8"?>
<sst xmlns="http://schemas.openxmlformats.org/spreadsheetml/2006/main" count="168" uniqueCount="101">
  <si>
    <t>Estado Analítico del Ejercicio del Presupuesto de Egresos Detallado - LDF</t>
  </si>
  <si>
    <t>Clasificación por Objeto del Gasto (Capítulo y Concepto)</t>
  </si>
  <si>
    <t>Del 1 de Enero al 31 de Marzo del 2022</t>
  </si>
  <si>
    <t>(Cifras en Pesos)</t>
  </si>
  <si>
    <t>Concepto</t>
  </si>
  <si>
    <t>Egresos</t>
  </si>
  <si>
    <t>Subejercicio</t>
  </si>
  <si>
    <t>Aprobado</t>
  </si>
  <si>
    <t>Ampliaciones/</t>
  </si>
  <si>
    <t>Modificado</t>
  </si>
  <si>
    <t>Devengado</t>
  </si>
  <si>
    <t>Pagado</t>
  </si>
  <si>
    <t>(Reducciones)</t>
  </si>
  <si>
    <t>Gasto No Etiquetado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</si>
  <si>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</si>
  <si>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</si>
  <si>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</si>
  <si>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</si>
  <si>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</si>
  <si>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</si>
  <si>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</si>
  <si>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</si>
  <si>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</si>
  <si>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t>
  </si>
  <si>
    <t>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</si>
  <si>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</si>
  <si>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</si>
  <si>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</si>
  <si>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</si>
  <si>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</si>
  <si>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</si>
  <si>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</si>
  <si>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</si>
  <si>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</si>
  <si>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</si>
  <si>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</si>
  <si>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</si>
  <si>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</si>
  <si>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t>
  </si>
  <si>
    <t>Conservación</t>
  </si>
  <si>
    <t>Servicios de Comunicación Social y Publicidad</t>
  </si>
  <si>
    <t>Servicios de Traslado y Viáticos</t>
  </si>
  <si>
    <t>Servicios Oficiales</t>
  </si>
  <si>
    <t>Otros Servicios Generales</t>
  </si>
  <si>
    <t xml:space="preserve"> 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</si>
  <si>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</si>
  <si>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</si>
  <si>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</si>
  <si>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</si>
  <si>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</si>
  <si>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</si>
  <si>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</si>
  <si>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</si>
  <si>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</si>
  <si>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 xml:space="preserve"> 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</si>
  <si>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</si>
  <si>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</si>
  <si>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</si>
  <si>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</si>
  <si>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</si>
  <si>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</si>
  <si>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</si>
  <si>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</si>
  <si>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</si>
  <si>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 xml:space="preserve"> Inversión Pública </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</si>
  <si>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</si>
  <si>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</si>
  <si>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</si>
  <si>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</si>
  <si>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</si>
  <si>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</si>
  <si>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</si>
  <si>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</si>
  <si>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</si>
  <si>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r>
      <rPr>
        <sz val="9"/>
        <color rgb="FF000000"/>
        <rFont val="DINPro-Regular"/>
        <family val="3"/>
      </rPr>
      <t>Fideicomiso de Desastres Naturales (</t>
    </r>
    <r>
      <rPr>
        <i/>
        <sz val="9"/>
        <color rgb="FF000000"/>
        <rFont val="DINPro-Regular"/>
        <family val="3"/>
      </rPr>
      <t>Informativo</t>
    </r>
    <r>
      <rPr>
        <sz val="9"/>
        <color rgb="FF000000"/>
        <rFont val="DINPro-Regular"/>
        <family val="3"/>
      </rPr>
      <t>)</t>
    </r>
  </si>
  <si>
    <t>Otras Inversiones Financieras</t>
  </si>
  <si>
    <t>Provisiones para Contingencias y Otras Erogaciones Especiales</t>
  </si>
  <si>
    <t xml:space="preserve">Participaciones y Aportaciones </t>
  </si>
  <si>
    <t>Participaciones</t>
  </si>
  <si>
    <t>Aportaciones</t>
  </si>
  <si>
    <t>Convenios</t>
  </si>
  <si>
    <t xml:space="preserve">Deuda Pública </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</si>
  <si>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</si>
  <si>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</si>
  <si>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</si>
  <si>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</si>
  <si>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</si>
  <si>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</si>
  <si>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</si>
  <si>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Gasto Etiquetado</t>
  </si>
  <si>
    <t xml:space="preserve"> Servicios Personales </t>
  </si>
  <si>
    <t xml:space="preserve">Materiales y Suministros </t>
  </si>
  <si>
    <t>Transferencias, Asignaciones, Subsidios y Otras Ayudas</t>
  </si>
  <si>
    <t xml:space="preserve"> Inversión Pública</t>
  </si>
  <si>
    <t xml:space="preserve"> Inversiones Financieras y Otras Provisiones</t>
  </si>
  <si>
    <t xml:space="preserve"> Inversiones en Fideicomisos, Mandatos y Otros Análogos</t>
  </si>
  <si>
    <r>
      <rPr>
        <sz val="9"/>
        <color rgb="FF000000"/>
        <rFont val="DINPro-Regular"/>
        <family val="3"/>
      </rPr>
      <t>Fideicomiso de Desastres Naturales (</t>
    </r>
    <r>
      <rPr>
        <i/>
        <sz val="9"/>
        <color rgb="FF000000"/>
        <rFont val="DINPro-Regular"/>
        <family val="3"/>
      </rPr>
      <t>Informativo)</t>
    </r>
  </si>
  <si>
    <t>Deuda Pública</t>
  </si>
  <si>
    <t xml:space="preserve"> 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</si>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</sst>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2">
    <numFmt numFmtId="177" formatCode="_-* #,##0.00_-;\-* #,##0.00_-;_-* &quot;-&quot;??_-;_-@_-"/>
    <numFmt numFmtId="178" formatCode="_-* #,##0_-;\-* #,##0_-;_-* &quot;-&quot;??_-;_-@_-"/>
  </numFmts>
  <fonts count="15">
    <font>
      <sz val="10"/>
      <color theme="1"/>
      <name val="Arial"/>
      <family val="2"/>
    </font>
    <font>
      <sz val="11"/>
      <color theme="1"/>
      <name val="Calibri"/>
      <family val="2"/>
      <scheme val="minor"/>
    </font>
    <font>
      <sz val="11"/>
      <color theme="1"/>
      <name val="DINPro-Regular"/>
      <family val="3"/>
    </font>
    <font>
      <sz val="8"/>
      <color theme="1"/>
      <name val="DINPro-Regular"/>
      <family val="3"/>
    </font>
    <font>
      <sz val="8"/>
      <color rgb="FF000000"/>
      <name val="DINPro-Regular"/>
      <family val="3"/>
    </font>
    <font>
      <sz val="11"/>
      <color theme="1"/>
      <name val="Helvetica"/>
      <family val="2"/>
    </font>
    <font>
      <sz val="9"/>
      <color rgb="FF000000"/>
      <name val="DINPro-Regular"/>
      <family val="3"/>
    </font>
    <font>
      <sz val="9"/>
      <color theme="1"/>
      <name val="DINPro-Regular"/>
      <family val="3"/>
    </font>
    <font>
      <b/>
      <sz val="9"/>
      <color rgb="FF000000"/>
      <name val="DINPro-Regular"/>
      <family val="3"/>
    </font>
    <font>
      <b/>
      <sz val="8"/>
      <color theme="0"/>
      <name val="DINPro-Regular"/>
      <family val="3"/>
    </font>
    <font>
      <b/>
      <sz val="10"/>
      <name val="HelveticaNeueLT Std"/>
      <family val="2"/>
    </font>
    <font>
      <sz val="10"/>
      <color theme="1"/>
      <name val="HelveticaNeueLT Std"/>
      <family val="2"/>
    </font>
    <font>
      <b/>
      <sz val="7"/>
      <color rgb="FF000000"/>
      <name val="DIN Pro Bold"/>
      <family val="2"/>
    </font>
    <font>
      <b/>
      <sz val="10"/>
      <color rgb="FF000000"/>
      <name val="DIN Pro Bold"/>
      <family val="2"/>
    </font>
    <font>
      <i/>
      <sz val="9"/>
      <color rgb="FF000000"/>
      <name val="DINPro-Regular"/>
      <family val="3"/>
    </font>
  </fonts>
  <fills count="5">
    <fill>
      <patternFill patternType="none"/>
    </fill>
    <fill>
      <patternFill patternType="gray125"/>
    </fill>
    <fill>
      <patternFill patternType="solid">
        <fgColor theme="0"/>
        <bgColor indexed="64"/>
      </patternFill>
    </fill>
    <fill>
      <patternFill patternType="solid">
        <fgColor rgb="FF0064A7"/>
        <bgColor indexed="64"/>
      </patternFill>
    </fill>
    <fill>
      <patternFill patternType="solid">
        <fgColor rgb="FFFFFFFF"/>
        <bgColor indexed="64"/>
      </patternFill>
    </fill>
  </fills>
  <borders count="28">
    <border>
      <left/>
      <right/>
      <top/>
      <bottom/>
      <diagonal/>
    </border>
    <border>
      <left style="thin">
        <color auto="1"/>
      </left>
      <right/>
      <top style="thin">
        <color auto="1"/>
      </top>
      <bottom/>
    </border>
    <border>
      <left/>
      <right style="thin">
        <color rgb="FF000000"/>
      </right>
      <top style="thin">
        <color auto="1"/>
      </top>
      <bottom/>
    </border>
    <border>
      <left style="thin">
        <color rgb="FF000000"/>
      </left>
      <right/>
      <top style="thin">
        <color auto="1"/>
      </top>
      <bottom style="thin">
        <color rgb="FF000000"/>
      </bottom>
    </border>
    <border>
      <left/>
      <right/>
      <top style="thin">
        <color auto="1"/>
      </top>
      <bottom style="thin">
        <color rgb="FF000000"/>
      </bottom>
    </border>
    <border>
      <left/>
      <right style="thin">
        <color rgb="FF000000"/>
      </right>
      <top style="thin">
        <color auto="1"/>
      </top>
      <bottom style="thin">
        <color rgb="FF000000"/>
      </bottom>
    </border>
    <border>
      <left style="thin">
        <color rgb="FF000000"/>
      </left>
      <right style="thin">
        <color auto="1"/>
      </right>
      <top style="thin">
        <color auto="1"/>
      </top>
      <bottom/>
    </border>
    <border>
      <left style="thin">
        <color auto="1"/>
      </left>
      <right/>
      <top/>
      <bottom/>
    </border>
    <border>
      <left/>
      <right style="thin">
        <color rgb="FF000000"/>
      </right>
      <top/>
      <bottom/>
    </border>
    <border>
      <left style="thin">
        <color rgb="FF000000"/>
      </left>
      <right style="thin">
        <color rgb="FF000000"/>
      </right>
      <top style="thin">
        <color rgb="FF000000"/>
      </top>
      <bottom/>
    </border>
    <border>
      <left/>
      <right style="thin">
        <color rgb="FF000000"/>
      </right>
      <top style="thin">
        <color rgb="FF000000"/>
      </top>
      <bottom/>
    </border>
    <border>
      <left style="thin">
        <color rgb="FF000000"/>
      </left>
      <right style="thin">
        <color auto="1"/>
      </right>
      <top/>
      <bottom/>
    </border>
    <border>
      <left style="thin">
        <color auto="1"/>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auto="1"/>
      </right>
      <top/>
      <bottom style="thin">
        <color rgb="FF000000"/>
      </bottom>
    </border>
    <border>
      <left style="thin">
        <color auto="1"/>
      </left>
      <right/>
      <top style="thin">
        <color rgb="FF000000"/>
      </top>
      <bottom/>
    </border>
    <border>
      <left style="thin">
        <color rgb="FF000000"/>
      </left>
      <right style="thin">
        <color rgb="FF000000"/>
      </right>
      <top/>
      <bottom/>
    </border>
    <border>
      <left style="thin">
        <color auto="1"/>
      </left>
      <right/>
      <top/>
      <bottom style="thin">
        <color auto="1"/>
      </bottom>
    </border>
    <border>
      <left/>
      <right/>
      <top/>
      <bottom style="thin">
        <color auto="1"/>
      </bottom>
    </border>
    <border>
      <left style="thin">
        <color rgb="FF000000"/>
      </left>
      <right style="thin">
        <color rgb="FF000000"/>
      </right>
      <top/>
      <bottom style="thin">
        <color auto="1"/>
      </bottom>
    </border>
    <border>
      <left style="thin">
        <color rgb="FF000000"/>
      </left>
      <right style="thin">
        <color auto="1"/>
      </right>
      <top/>
      <bottom style="thin">
        <color auto="1"/>
      </bottom>
    </border>
    <border>
      <left/>
      <right/>
      <top style="thin">
        <color auto="1"/>
      </top>
      <bottom/>
    </border>
    <border>
      <left style="thin">
        <color rgb="FF000000"/>
      </left>
      <right style="thin">
        <color rgb="FF000000"/>
      </right>
      <top style="thin">
        <color auto="1"/>
      </top>
      <bottom/>
    </border>
    <border>
      <left/>
      <right style="thin">
        <color auto="1"/>
      </right>
      <top/>
      <bottom/>
    </border>
    <border>
      <left style="thin">
        <color auto="1"/>
      </left>
      <right style="thin">
        <color auto="1"/>
      </right>
      <top/>
      <bottom/>
    </border>
    <border>
      <left/>
      <right style="thin">
        <color rgb="FF000000"/>
      </right>
      <top/>
      <bottom style="thin">
        <color auto="1"/>
      </bottom>
    </border>
    <border>
      <left/>
      <right style="thin">
        <color auto="1"/>
      </right>
      <top/>
      <bottom style="thin">
        <color auto="1"/>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cellStyleXfs>
  <cellXfs count="77">
    <xf numFmtId="0" fontId="0" fillId="0" borderId="0" xfId="0"/>
    <xf numFmtId="0" fontId="1" fillId="0" borderId="0" xfId="0" applyFill="1" applyBorder="1"/>
    <xf numFmtId="0" fontId="13"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xf numFmtId="0" fontId="10" fillId="2" borderId="0" xfId="0" applyNumberFormat="1" applyFont="1" applyFill="1" applyBorder="1" applyAlignment="1" applyProtection="1">
      <alignment/>
      <protection locked="0"/>
    </xf>
    <xf numFmtId="0" fontId="5" fillId="0" borderId="0" xfId="0" applyFont="1"/>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1" xfId="0" applyFont="1" applyFill="1" applyBorder="1" applyAlignment="1">
      <alignment horizontal="center" vertical="center"/>
    </xf>
    <xf numFmtId="3" fontId="8" fillId="4" borderId="7" xfId="0" applyNumberFormat="1" applyFont="1" applyFill="1" applyBorder="1" applyAlignment="1">
      <alignment horizontal="left" vertical="center"/>
    </xf>
    <xf numFmtId="3" fontId="8" fillId="4" borderId="8" xfId="0" applyNumberFormat="1" applyFont="1" applyFill="1" applyBorder="1" applyAlignment="1">
      <alignment horizontal="left" vertical="center"/>
    </xf>
    <xf numFmtId="3" fontId="8" fillId="4" borderId="17" xfId="0" applyNumberFormat="1" applyFont="1" applyFill="1" applyBorder="1" applyAlignment="1">
      <alignment horizontal="right" vertical="center"/>
    </xf>
    <xf numFmtId="3" fontId="8" fillId="4" borderId="11" xfId="0" applyNumberFormat="1" applyFont="1" applyFill="1" applyBorder="1" applyAlignment="1">
      <alignment horizontal="right" vertical="center"/>
    </xf>
    <xf numFmtId="3" fontId="6" fillId="4" borderId="7" xfId="0" applyNumberFormat="1" applyFont="1" applyFill="1" applyBorder="1" applyAlignment="1">
      <alignment horizontal="left" vertical="center"/>
    </xf>
    <xf numFmtId="3" fontId="6" fillId="4" borderId="0" xfId="0" applyNumberFormat="1" applyFont="1" applyFill="1" applyBorder="1" applyAlignment="1">
      <alignment horizontal="left" vertical="center"/>
    </xf>
    <xf numFmtId="3" fontId="6" fillId="4" borderId="17" xfId="0" applyNumberFormat="1" applyFont="1" applyFill="1" applyBorder="1" applyAlignment="1" applyProtection="1">
      <alignment horizontal="right" vertical="center"/>
      <protection locked="0"/>
    </xf>
    <xf numFmtId="3" fontId="7" fillId="0" borderId="0" xfId="0" applyNumberFormat="1" applyFont="1" applyProtection="1">
      <protection locked="0"/>
    </xf>
    <xf numFmtId="3" fontId="6" fillId="4" borderId="17" xfId="0" applyNumberFormat="1" applyFont="1" applyFill="1" applyBorder="1" applyAlignment="1">
      <alignment horizontal="right" vertical="center"/>
    </xf>
    <xf numFmtId="3" fontId="6" fillId="4" borderId="11" xfId="0" applyNumberFormat="1" applyFont="1" applyFill="1" applyBorder="1" applyAlignment="1">
      <alignment horizontal="right" vertical="center"/>
    </xf>
    <xf numFmtId="3" fontId="6" fillId="4" borderId="17" xfId="0" applyNumberFormat="1" applyFont="1" applyFill="1" applyBorder="1" applyAlignment="1" applyProtection="1">
      <alignment horizontal="right" vertical="center"/>
      <protection/>
    </xf>
    <xf numFmtId="3" fontId="6" fillId="4" borderId="11" xfId="0" applyNumberFormat="1" applyFont="1" applyFill="1" applyBorder="1" applyAlignment="1" applyProtection="1">
      <alignment horizontal="right" vertical="center"/>
      <protection/>
    </xf>
    <xf numFmtId="3" fontId="6" fillId="4" borderId="18" xfId="0" applyNumberFormat="1" applyFont="1" applyFill="1" applyBorder="1" applyAlignment="1">
      <alignment horizontal="left" vertical="center"/>
    </xf>
    <xf numFmtId="3" fontId="6" fillId="4" borderId="19" xfId="0" applyNumberFormat="1" applyFont="1" applyFill="1" applyBorder="1" applyAlignment="1">
      <alignment horizontal="left" vertical="center"/>
    </xf>
    <xf numFmtId="3" fontId="6" fillId="4" borderId="20" xfId="0" applyNumberFormat="1" applyFont="1" applyFill="1" applyBorder="1" applyAlignment="1" applyProtection="1">
      <alignment horizontal="right" vertical="center"/>
      <protection locked="0"/>
    </xf>
    <xf numFmtId="3" fontId="7" fillId="0" borderId="19" xfId="0" applyNumberFormat="1" applyFont="1" applyBorder="1" applyProtection="1">
      <protection locked="0"/>
    </xf>
    <xf numFmtId="3" fontId="6" fillId="4" borderId="20" xfId="0" applyNumberFormat="1" applyFont="1" applyFill="1" applyBorder="1" applyAlignment="1">
      <alignment horizontal="right" vertical="center"/>
    </xf>
    <xf numFmtId="3" fontId="6" fillId="4" borderId="21" xfId="0" applyNumberFormat="1" applyFont="1" applyFill="1" applyBorder="1" applyAlignment="1">
      <alignment horizontal="right" vertical="center"/>
    </xf>
    <xf numFmtId="3" fontId="6" fillId="4" borderId="1" xfId="0" applyNumberFormat="1" applyFont="1" applyFill="1" applyBorder="1" applyAlignment="1">
      <alignment horizontal="left" vertical="center"/>
    </xf>
    <xf numFmtId="3" fontId="6" fillId="4" borderId="22" xfId="0" applyNumberFormat="1" applyFont="1" applyFill="1" applyBorder="1" applyAlignment="1">
      <alignment horizontal="left" vertical="center"/>
    </xf>
    <xf numFmtId="3" fontId="6" fillId="4" borderId="23" xfId="0" applyNumberFormat="1" applyFont="1" applyFill="1" applyBorder="1" applyAlignment="1" applyProtection="1">
      <alignment horizontal="right" vertical="center"/>
      <protection locked="0"/>
    </xf>
    <xf numFmtId="3" fontId="7" fillId="0" borderId="22" xfId="0" applyNumberFormat="1" applyFont="1" applyBorder="1" applyProtection="1">
      <protection locked="0"/>
    </xf>
    <xf numFmtId="3" fontId="6" fillId="4" borderId="23" xfId="0" applyNumberFormat="1" applyFont="1" applyFill="1" applyBorder="1" applyAlignment="1">
      <alignment horizontal="right" vertical="center"/>
    </xf>
    <xf numFmtId="3" fontId="6" fillId="4" borderId="6" xfId="0" applyNumberFormat="1" applyFont="1" applyFill="1" applyBorder="1" applyAlignment="1">
      <alignment horizontal="right" vertical="center"/>
    </xf>
    <xf numFmtId="3" fontId="7" fillId="0" borderId="0" xfId="0" applyNumberFormat="1" applyFont="1" applyBorder="1" applyProtection="1">
      <protection locked="0"/>
    </xf>
    <xf numFmtId="3" fontId="7" fillId="0" borderId="8" xfId="0" applyNumberFormat="1" applyFont="1" applyBorder="1" applyProtection="1">
      <protection locked="0"/>
    </xf>
    <xf numFmtId="0" fontId="5" fillId="0" borderId="0" xfId="0" applyFont="1" applyBorder="1"/>
    <xf numFmtId="3" fontId="6" fillId="4" borderId="24" xfId="0" applyNumberFormat="1" applyFont="1" applyFill="1" applyBorder="1" applyAlignment="1">
      <alignment horizontal="right" vertical="center"/>
    </xf>
    <xf numFmtId="3" fontId="7" fillId="0" borderId="17" xfId="0" applyNumberFormat="1" applyFont="1" applyBorder="1" applyProtection="1">
      <protection locked="0"/>
    </xf>
    <xf numFmtId="3" fontId="7" fillId="0" borderId="25" xfId="0" applyNumberFormat="1" applyFont="1" applyBorder="1" applyProtection="1">
      <protection locked="0"/>
    </xf>
    <xf numFmtId="3" fontId="6" fillId="4" borderId="0" xfId="0" applyNumberFormat="1" applyFont="1" applyFill="1" applyBorder="1" applyAlignment="1">
      <alignment horizontal="left"/>
    </xf>
    <xf numFmtId="3" fontId="6" fillId="4" borderId="19" xfId="0" applyNumberFormat="1" applyFont="1" applyFill="1" applyBorder="1" applyAlignment="1">
      <alignment horizontal="left"/>
    </xf>
    <xf numFmtId="3" fontId="4" fillId="4" borderId="18" xfId="0" applyNumberFormat="1" applyFont="1" applyFill="1" applyBorder="1" applyAlignment="1">
      <alignment horizontal="left" vertical="center"/>
    </xf>
    <xf numFmtId="3" fontId="4" fillId="4" borderId="19" xfId="0" applyNumberFormat="1" applyFont="1" applyFill="1" applyBorder="1" applyAlignment="1">
      <alignment horizontal="left" vertical="center"/>
    </xf>
    <xf numFmtId="3" fontId="4" fillId="4" borderId="20" xfId="0" applyNumberFormat="1" applyFont="1" applyFill="1" applyBorder="1" applyAlignment="1">
      <alignment horizontal="right" vertical="center"/>
    </xf>
    <xf numFmtId="3" fontId="4" fillId="4" borderId="26" xfId="0" applyNumberFormat="1" applyFont="1" applyFill="1" applyBorder="1" applyAlignment="1">
      <alignment horizontal="right" vertical="center"/>
    </xf>
    <xf numFmtId="3" fontId="4" fillId="4" borderId="27" xfId="0" applyNumberFormat="1" applyFont="1" applyFill="1" applyBorder="1" applyAlignment="1">
      <alignment horizontal="right" vertical="center"/>
    </xf>
    <xf numFmtId="0" fontId="5" fillId="0" borderId="0" xfId="0" applyFont="1" applyProtection="1">
      <protection locked="0"/>
    </xf>
    <xf numFmtId="3" fontId="3" fillId="0" borderId="0" xfId="0" applyNumberFormat="1" applyFont="1" applyProtection="1">
      <protection locked="0"/>
    </xf>
    <xf numFmtId="0" fontId="4" fillId="0" borderId="0" xfId="0" applyFont="1" applyBorder="1" applyAlignment="1">
      <alignment horizontal="justify" vertical="top" wrapText="1"/>
    </xf>
    <xf numFmtId="0" fontId="1" fillId="0" borderId="0" xfId="0" applyProtection="1">
      <protection locked="0"/>
    </xf>
    <xf numFmtId="0" fontId="3" fillId="0" borderId="0" xfId="0" applyFont="1" applyFill="1" applyBorder="1" applyAlignment="1" applyProtection="1">
      <alignment vertical="center"/>
      <protection/>
    </xf>
    <xf numFmtId="0" fontId="2" fillId="0" borderId="0" xfId="0" applyFont="1" applyProtection="1">
      <protection locked="0"/>
    </xf>
    <xf numFmtId="178" fontId="2" fillId="0" borderId="0" xfId="20" applyNumberFormat="1" applyFont="1" applyProtection="1">
      <protection locked="0"/>
    </xf>
    <xf numFmtId="177" fontId="2" fillId="0" borderId="0" xfId="20" applyFont="1" applyProtection="1">
      <protection locked="0"/>
    </xf>
    <xf numFmtId="177" fontId="1" fillId="0" borderId="0" xfId="20" applyFont="1" applyProtection="1">
      <protection locked="0"/>
    </xf>
    <xf numFmtId="0" fontId="1" fillId="0" borderId="0" xfId="0"/>
    <xf numFmtId="177" fontId="1" fillId="0" borderId="0" xfId="20" applyFont="1"/>
    <xf numFmtId="177" fontId="1" fillId="0" borderId="0" xfId="0" applyNumberFormat="1"/>
    <xf numFmtId="3" fontId="1" fillId="0" borderId="0" xfId="0" applyNumberFormat="1"/>
  </cellXfs>
  <cellStyles count="6">
    <cellStyle name="Normal" xfId="0" builtinId="0"/>
    <cellStyle name="Percent" xfId="15" builtinId="5"/>
    <cellStyle name="Currency" xfId="16" builtinId="4"/>
    <cellStyle name="Currency [0]" xfId="17" builtinId="7"/>
    <cellStyle name="Comma" xfId="18" builtinId="3"/>
    <cellStyle name="Comma [0]" xfId="19" builtinId="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2"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95250</xdr:rowOff>
    </xdr:from>
    <xdr:to>
      <xdr:col>2</xdr:col>
      <xdr:colOff>2001359</xdr:colOff>
      <xdr:row>3</xdr:row>
      <xdr:rowOff>75153</xdr:rowOff>
    </xdr:to>
    <xdr:pic>
      <xdr:nvPicPr>
        <xdr:cNvPr id="1" name="Imagen 1"/>
        <xdr:cNvPicPr>
          <a:picLocks noChangeAspect="1"/>
        </xdr:cNvPicPr>
      </xdr:nvPicPr>
      <xdr:blipFill>
        <a:blip r:embed="rId1"/>
        <a:stretch>
          <a:fillRect/>
        </a:stretch>
      </xdr:blipFill>
      <xdr:spPr>
        <a:xfrm>
          <a:off x="523875" y="95250"/>
          <a:ext cx="2000250" cy="723900"/>
        </a:xfrm>
        <a:prstGeom prst="rect"/>
      </xdr:spPr>
    </xdr:pic>
    <xdr:clientData/>
  </xdr:twoCellAnchor>
  <xdr:oneCellAnchor>
    <xdr:from>
      <xdr:col>2</xdr:col>
      <xdr:colOff>962025</xdr:colOff>
      <xdr:row>185</xdr:row>
      <xdr:rowOff>180975</xdr:rowOff>
    </xdr:from>
    <xdr:ext cx="3095625" cy="571500"/>
    <xdr:sp>
      <xdr:nvSpPr>
        <xdr:cNvPr id="2" name="7 CuadroTexto"/>
        <xdr:cNvSpPr txBox="1"/>
      </xdr:nvSpPr>
      <xdr:spPr>
        <a:xfrm>
          <a:off x="1485900" y="31518225"/>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María de Lourdes Arteaga Reyna</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Secretaria de Finanzas</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oneCellAnchor>
    <xdr:from>
      <xdr:col>5</xdr:col>
      <xdr:colOff>0</xdr:colOff>
      <xdr:row>186</xdr:row>
      <xdr:rowOff>0</xdr:rowOff>
    </xdr:from>
    <xdr:ext cx="3095625" cy="571500"/>
    <xdr:sp>
      <xdr:nvSpPr>
        <xdr:cNvPr id="3" name="7 CuadroTexto"/>
        <xdr:cNvSpPr txBox="1"/>
      </xdr:nvSpPr>
      <xdr:spPr>
        <a:xfrm>
          <a:off x="6829425" y="31527750"/>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Luis Horacio Treviño Saenz</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Director  de Planeación</a:t>
          </a:r>
          <a:r>
            <a:rPr lang="es-MX" sz="1000" b="0" i="0" baseline="0">
              <a:solidFill>
                <a:srgbClr val="000000"/>
              </a:solidFill>
              <a:effectLst/>
              <a:latin typeface="DIN Pro Medium" panose="020B0604020101020102" pitchFamily="34" charset="0"/>
              <a:ea typeface="+mn-ea"/>
              <a:cs typeface="DIN Pro Medium" panose="020B0604020101020102" pitchFamily="34" charset="0"/>
            </a:rPr>
            <a:t> y Control Hacendario</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3"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d58e616-1f53-41e2-b34a-9de88efc54ba}">
  <sheetPr>
    <tabColor theme="1"/>
  </sheetPr>
  <dimension ref="B1:I196"/>
  <sheetViews>
    <sheetView showGridLines="0" workbookViewId="0" topLeftCell="A76">
      <selection pane="topLeft" activeCell="J180" sqref="J180"/>
    </sheetView>
  </sheetViews>
  <sheetFormatPr defaultColWidth="11.424285714285714" defaultRowHeight="15" customHeight="1"/>
  <cols>
    <col min="1" max="1" width="3.857142857142857" style="73" customWidth="1"/>
    <col min="2" max="2" width="4" style="73" customWidth="1"/>
    <col min="3" max="3" width="59.142857142857146" style="73" customWidth="1"/>
    <col min="4" max="9" width="17.714285714285715" style="73" customWidth="1"/>
    <col min="10" max="16384" width="11.428571428571429" style="73" customWidth="1"/>
  </cols>
  <sheetData>
    <row r="1" spans="2:9" s="1" customFormat="1" ht="19.5" customHeight="1">
      <c r="B1" s="2" t="s">
        <v>0</v>
      </c>
      <c r="C1" s="2"/>
      <c r="D1" s="2"/>
      <c r="E1" s="2"/>
      <c r="F1" s="2"/>
      <c r="G1" s="2"/>
      <c r="H1" s="2"/>
      <c r="I1" s="2"/>
    </row>
    <row r="2" spans="2:9" s="1" customFormat="1" ht="19.5" customHeight="1">
      <c r="B2" s="2" t="s">
        <v>1</v>
      </c>
      <c r="C2" s="2"/>
      <c r="D2" s="2"/>
      <c r="E2" s="2"/>
      <c r="F2" s="2"/>
      <c r="G2" s="2"/>
      <c r="H2" s="2"/>
      <c r="I2" s="2"/>
    </row>
    <row r="3" spans="2:9" s="1" customFormat="1" ht="19.5" customHeight="1">
      <c r="B3" s="2" t="s">
        <v>2</v>
      </c>
      <c r="C3" s="2"/>
      <c r="D3" s="2"/>
      <c r="E3" s="2"/>
      <c r="F3" s="2"/>
      <c r="G3" s="2"/>
      <c r="H3" s="2"/>
      <c r="I3" s="2"/>
    </row>
    <row r="4" spans="2:9" s="1" customFormat="1" ht="18" customHeight="1">
      <c r="B4" s="3" t="s">
        <v>3</v>
      </c>
      <c r="C4" s="3"/>
      <c r="D4" s="3"/>
      <c r="E4" s="3"/>
      <c r="F4" s="3"/>
      <c r="G4" s="3"/>
      <c r="H4" s="3"/>
      <c r="I4" s="3"/>
    </row>
    <row r="5" spans="3:9" s="4" customFormat="1" ht="5.1" customHeight="1">
      <c r="C5" s="5"/>
      <c r="D5" s="5"/>
      <c r="E5" s="5"/>
      <c r="F5" s="5"/>
      <c r="G5" s="5"/>
      <c r="H5" s="5"/>
      <c r="I5" s="5"/>
    </row>
    <row r="6" spans="2:9" s="6" customFormat="1" ht="14.25">
      <c r="B6" s="7" t="s">
        <v>4</v>
      </c>
      <c r="C6" s="8"/>
      <c r="D6" s="9" t="s">
        <v>5</v>
      </c>
      <c r="E6" s="10"/>
      <c r="F6" s="10"/>
      <c r="G6" s="10"/>
      <c r="H6" s="11"/>
      <c r="I6" s="12" t="s">
        <v>6</v>
      </c>
    </row>
    <row r="7" spans="2:9" s="6" customFormat="1" ht="14.25">
      <c r="B7" s="13"/>
      <c r="C7" s="14"/>
      <c r="D7" s="15" t="s">
        <v>7</v>
      </c>
      <c r="E7" s="16" t="s">
        <v>8</v>
      </c>
      <c r="F7" s="15" t="s">
        <v>9</v>
      </c>
      <c r="G7" s="15" t="s">
        <v>10</v>
      </c>
      <c r="H7" s="15" t="s">
        <v>11</v>
      </c>
      <c r="I7" s="17"/>
    </row>
    <row r="8" spans="2:9" s="6" customFormat="1" ht="14.25">
      <c r="B8" s="18"/>
      <c r="C8" s="19"/>
      <c r="D8" s="20"/>
      <c r="E8" s="19" t="s">
        <v>12</v>
      </c>
      <c r="F8" s="20"/>
      <c r="G8" s="20"/>
      <c r="H8" s="20"/>
      <c r="I8" s="21"/>
    </row>
    <row r="9" spans="2:9" s="6" customFormat="1" ht="3" customHeight="1">
      <c r="B9" s="22"/>
      <c r="C9" s="23"/>
      <c r="D9" s="24"/>
      <c r="E9" s="25"/>
      <c r="F9" s="24"/>
      <c r="G9" s="24"/>
      <c r="H9" s="24"/>
      <c r="I9" s="26"/>
    </row>
    <row r="10" spans="2:9" s="6" customFormat="1" ht="14.25" customHeight="1">
      <c r="B10" s="27" t="s">
        <v>13</v>
      </c>
      <c r="C10" s="28"/>
      <c r="D10" s="29">
        <f t="shared" si="0" ref="D10:I10">D12+D21+D33+D45+D56+D67+D72+D82+D87</f>
        <v>36871543592</v>
      </c>
      <c r="E10" s="29">
        <f t="shared" si="0"/>
        <v>2587326249.8300028</v>
      </c>
      <c r="F10" s="29">
        <f t="shared" si="0"/>
        <v>39458869841.830002</v>
      </c>
      <c r="G10" s="29">
        <f t="shared" si="0"/>
        <v>11098159058.17</v>
      </c>
      <c r="H10" s="29">
        <f t="shared" si="0"/>
        <v>9944083789.1100006</v>
      </c>
      <c r="I10" s="30">
        <f t="shared" si="0"/>
        <v>28360710783.660004</v>
      </c>
    </row>
    <row r="11" spans="2:9" s="6" customFormat="1" ht="6" customHeight="1">
      <c r="B11" s="27"/>
      <c r="C11" s="28"/>
      <c r="D11" s="29"/>
      <c r="E11" s="29"/>
      <c r="F11" s="29"/>
      <c r="G11" s="29"/>
      <c r="H11" s="29"/>
      <c r="I11" s="30"/>
    </row>
    <row r="12" spans="2:9" s="6" customFormat="1" ht="14.25">
      <c r="B12" s="27" t="s">
        <v>14</v>
      </c>
      <c r="C12" s="28"/>
      <c r="D12" s="29">
        <f t="shared" si="1" ref="D12:I12">SUM(D13:D19)</f>
        <v>10646759445.760006</v>
      </c>
      <c r="E12" s="29">
        <f t="shared" si="2" ref="E12:H12">SUM(E13:E19)</f>
        <v>-312046843.40000206</v>
      </c>
      <c r="F12" s="29">
        <f t="shared" si="2"/>
        <v>10334712602.360003</v>
      </c>
      <c r="G12" s="29">
        <f t="shared" si="2"/>
        <v>2489787523.4900002</v>
      </c>
      <c r="H12" s="29">
        <f t="shared" si="2"/>
        <v>2486834269.7900004</v>
      </c>
      <c r="I12" s="30">
        <f t="shared" si="1"/>
        <v>7844925078.8700027</v>
      </c>
    </row>
    <row r="13" spans="2:9" s="6" customFormat="1" ht="14.25">
      <c r="B13" s="31"/>
      <c r="C13" s="32" t="s">
        <v>15</v>
      </c>
      <c r="D13" s="33">
        <v>3613702794.4499998</v>
      </c>
      <c r="E13" s="34">
        <v>-218064218.61999846</v>
      </c>
      <c r="F13" s="35">
        <f t="shared" si="3" ref="F13:F19">D13+E13</f>
        <v>3395638575.8300014</v>
      </c>
      <c r="G13" s="33">
        <v>828586749.83000052</v>
      </c>
      <c r="H13" s="34">
        <v>828565749.83000052</v>
      </c>
      <c r="I13" s="36">
        <f t="shared" si="4" ref="I13:I19">F13-G13</f>
        <v>2567051826.000001</v>
      </c>
    </row>
    <row r="14" spans="2:9" s="6" customFormat="1" ht="14.25">
      <c r="B14" s="31"/>
      <c r="C14" s="32" t="s">
        <v>16</v>
      </c>
      <c r="D14" s="33">
        <v>50915194</v>
      </c>
      <c r="E14" s="34">
        <v>-12239823.489999995</v>
      </c>
      <c r="F14" s="35">
        <f t="shared" si="3"/>
        <v>38675370.510000005</v>
      </c>
      <c r="G14" s="33">
        <v>12448299.879999999</v>
      </c>
      <c r="H14" s="34">
        <v>12448299.879999999</v>
      </c>
      <c r="I14" s="36">
        <f t="shared" si="4"/>
        <v>26227070.630000006</v>
      </c>
    </row>
    <row r="15" spans="2:9" s="6" customFormat="1" ht="14.25">
      <c r="B15" s="31"/>
      <c r="C15" s="32" t="s">
        <v>17</v>
      </c>
      <c r="D15" s="33">
        <v>2935373094.0600076</v>
      </c>
      <c r="E15" s="34">
        <v>65924750.419998169</v>
      </c>
      <c r="F15" s="35">
        <f t="shared" si="3"/>
        <v>3001297844.4800057</v>
      </c>
      <c r="G15" s="33">
        <v>764176371.38999987</v>
      </c>
      <c r="H15" s="34">
        <v>763689208.75999987</v>
      </c>
      <c r="I15" s="36">
        <f t="shared" si="4"/>
        <v>2237121473.0900059</v>
      </c>
    </row>
    <row r="16" spans="2:9" s="6" customFormat="1" ht="14.25">
      <c r="B16" s="31"/>
      <c r="C16" s="32" t="s">
        <v>18</v>
      </c>
      <c r="D16" s="33">
        <v>1002018308.3499984</v>
      </c>
      <c r="E16" s="34">
        <v>14498231.209999561</v>
      </c>
      <c r="F16" s="35">
        <f t="shared" si="3"/>
        <v>1016516539.5599979</v>
      </c>
      <c r="G16" s="33">
        <v>233706458.22999981</v>
      </c>
      <c r="H16" s="34">
        <v>233706458.22999981</v>
      </c>
      <c r="I16" s="36">
        <f t="shared" si="4"/>
        <v>782810081.32999814</v>
      </c>
    </row>
    <row r="17" spans="2:9" s="6" customFormat="1" ht="14.25">
      <c r="B17" s="31"/>
      <c r="C17" s="32" t="s">
        <v>19</v>
      </c>
      <c r="D17" s="33">
        <v>2504852059.4199996</v>
      </c>
      <c r="E17" s="34">
        <v>-185394084.09000158</v>
      </c>
      <c r="F17" s="35">
        <f t="shared" si="3"/>
        <v>2319457975.329998</v>
      </c>
      <c r="G17" s="33">
        <v>552550152.68000019</v>
      </c>
      <c r="H17" s="34">
        <v>550105061.61000025</v>
      </c>
      <c r="I17" s="36">
        <f t="shared" si="4"/>
        <v>1766907822.6499977</v>
      </c>
    </row>
    <row r="18" spans="2:9" s="6" customFormat="1" ht="14.25">
      <c r="B18" s="31"/>
      <c r="C18" s="32" t="s">
        <v>20</v>
      </c>
      <c r="D18" s="33">
        <v>78750000</v>
      </c>
      <c r="E18" s="34">
        <v>32464004.900000006</v>
      </c>
      <c r="F18" s="35">
        <f t="shared" si="3"/>
        <v>111214004.90000001</v>
      </c>
      <c r="G18" s="33">
        <v>0</v>
      </c>
      <c r="H18" s="34">
        <v>0</v>
      </c>
      <c r="I18" s="36">
        <f t="shared" si="4"/>
        <v>111214004.90000001</v>
      </c>
    </row>
    <row r="19" spans="2:9" s="6" customFormat="1" ht="14.25">
      <c r="B19" s="31"/>
      <c r="C19" s="32" t="s">
        <v>21</v>
      </c>
      <c r="D19" s="33">
        <v>461147995.47999978</v>
      </c>
      <c r="E19" s="34">
        <v>-9235703.7299997211</v>
      </c>
      <c r="F19" s="35">
        <f t="shared" si="3"/>
        <v>451912291.75000006</v>
      </c>
      <c r="G19" s="33">
        <v>98319491.4799999</v>
      </c>
      <c r="H19" s="34">
        <v>98319491.4799999</v>
      </c>
      <c r="I19" s="36">
        <f t="shared" si="4"/>
        <v>353592800.27000016</v>
      </c>
    </row>
    <row r="20" spans="2:9" s="6" customFormat="1" ht="6.75" customHeight="1">
      <c r="B20" s="31"/>
      <c r="C20" s="32"/>
      <c r="D20" s="35"/>
      <c r="E20" s="35"/>
      <c r="F20" s="35"/>
      <c r="G20" s="35"/>
      <c r="H20" s="35"/>
      <c r="I20" s="36"/>
    </row>
    <row r="21" spans="2:9" s="6" customFormat="1" ht="14.25">
      <c r="B21" s="27" t="s">
        <v>22</v>
      </c>
      <c r="C21" s="28"/>
      <c r="D21" s="29">
        <f t="shared" si="5" ref="D21:I21">SUM(D22:D31)</f>
        <v>689041613.1400001</v>
      </c>
      <c r="E21" s="29">
        <f t="shared" si="5"/>
        <v>62508436.289999962</v>
      </c>
      <c r="F21" s="29">
        <f t="shared" si="5"/>
        <v>751550049.43000019</v>
      </c>
      <c r="G21" s="29">
        <f t="shared" si="5"/>
        <v>89562189.720000014</v>
      </c>
      <c r="H21" s="29">
        <f t="shared" si="5"/>
        <v>30822308.060000002</v>
      </c>
      <c r="I21" s="30">
        <f t="shared" si="5"/>
        <v>661987859.71000016</v>
      </c>
    </row>
    <row r="22" spans="2:9" s="6" customFormat="1" ht="14.25">
      <c r="B22" s="31"/>
      <c r="C22" s="32" t="s">
        <v>23</v>
      </c>
      <c r="D22" s="33">
        <v>272912632.87000024</v>
      </c>
      <c r="E22" s="34">
        <v>18514955.139999926</v>
      </c>
      <c r="F22" s="35">
        <f t="shared" si="6" ref="F22:F31">D22+E22</f>
        <v>291427588.01000017</v>
      </c>
      <c r="G22" s="33">
        <v>29430992.870000005</v>
      </c>
      <c r="H22" s="34">
        <v>10374126.98</v>
      </c>
      <c r="I22" s="36">
        <f t="shared" si="7" ref="I22:I31">F22-G22</f>
        <v>261996595.14000016</v>
      </c>
    </row>
    <row r="23" spans="2:9" s="6" customFormat="1" ht="14.25">
      <c r="B23" s="31"/>
      <c r="C23" s="32" t="s">
        <v>24</v>
      </c>
      <c r="D23" s="37"/>
      <c r="E23" s="37">
        <v>0</v>
      </c>
      <c r="F23" s="37">
        <f t="shared" si="6"/>
        <v>0</v>
      </c>
      <c r="G23" s="37"/>
      <c r="H23" s="37"/>
      <c r="I23" s="38">
        <f t="shared" si="7"/>
        <v>0</v>
      </c>
    </row>
    <row r="24" spans="2:9" s="6" customFormat="1" ht="14.25">
      <c r="B24" s="31"/>
      <c r="C24" s="32" t="s">
        <v>25</v>
      </c>
      <c r="D24" s="33">
        <v>182724075.80000001</v>
      </c>
      <c r="E24" s="34">
        <v>-4252765.2400000095</v>
      </c>
      <c r="F24" s="35">
        <f t="shared" si="6"/>
        <v>178471310.56</v>
      </c>
      <c r="G24" s="33">
        <v>6350428.5500000007</v>
      </c>
      <c r="H24" s="34">
        <v>879919.54000000004</v>
      </c>
      <c r="I24" s="36">
        <f t="shared" si="7"/>
        <v>172120882.00999999</v>
      </c>
    </row>
    <row r="25" spans="2:9" s="6" customFormat="1" ht="14.25">
      <c r="B25" s="31"/>
      <c r="C25" s="32" t="s">
        <v>26</v>
      </c>
      <c r="D25" s="33">
        <v>200000.03</v>
      </c>
      <c r="E25" s="34">
        <v>-200000.03</v>
      </c>
      <c r="F25" s="35">
        <f t="shared" si="6"/>
        <v>0</v>
      </c>
      <c r="G25" s="33">
        <v>0</v>
      </c>
      <c r="H25" s="34">
        <v>0</v>
      </c>
      <c r="I25" s="36">
        <f t="shared" si="7"/>
        <v>0</v>
      </c>
    </row>
    <row r="26" spans="2:9" s="6" customFormat="1" ht="14.25">
      <c r="B26" s="31"/>
      <c r="C26" s="32" t="s">
        <v>27</v>
      </c>
      <c r="D26" s="33">
        <v>11357227.750000007</v>
      </c>
      <c r="E26" s="34">
        <v>1698338.2599999942</v>
      </c>
      <c r="F26" s="35">
        <f t="shared" si="6"/>
        <v>13055566.010000002</v>
      </c>
      <c r="G26" s="33">
        <v>1667233.3100000003</v>
      </c>
      <c r="H26" s="34">
        <v>986612.18000000005</v>
      </c>
      <c r="I26" s="36">
        <f t="shared" si="7"/>
        <v>11388332.700000001</v>
      </c>
    </row>
    <row r="27" spans="2:9" s="6" customFormat="1" ht="14.25">
      <c r="B27" s="31"/>
      <c r="C27" s="32" t="s">
        <v>28</v>
      </c>
      <c r="D27" s="33">
        <v>21479263.740000006</v>
      </c>
      <c r="E27" s="34">
        <v>5441400.3099999949</v>
      </c>
      <c r="F27" s="35">
        <f t="shared" si="6"/>
        <v>26920664.050000001</v>
      </c>
      <c r="G27" s="33">
        <v>4861469.7400000002</v>
      </c>
      <c r="H27" s="34">
        <v>65912.649999999994</v>
      </c>
      <c r="I27" s="36">
        <f t="shared" si="7"/>
        <v>22059194.310000002</v>
      </c>
    </row>
    <row r="28" spans="2:9" s="6" customFormat="1" ht="14.25">
      <c r="B28" s="31"/>
      <c r="C28" s="32" t="s">
        <v>29</v>
      </c>
      <c r="D28" s="33">
        <v>141357102.90999997</v>
      </c>
      <c r="E28" s="34">
        <v>7451927.2300000489</v>
      </c>
      <c r="F28" s="35">
        <f t="shared" si="6"/>
        <v>148809030.14000002</v>
      </c>
      <c r="G28" s="33">
        <v>36021176.609999999</v>
      </c>
      <c r="H28" s="34">
        <v>13051743.210000001</v>
      </c>
      <c r="I28" s="36">
        <f t="shared" si="7"/>
        <v>112787853.53000002</v>
      </c>
    </row>
    <row r="29" spans="2:9" s="6" customFormat="1" ht="14.25">
      <c r="B29" s="31"/>
      <c r="C29" s="32" t="s">
        <v>30</v>
      </c>
      <c r="D29" s="33">
        <v>2340954.4200000009</v>
      </c>
      <c r="E29" s="34">
        <v>3904720.589999998</v>
      </c>
      <c r="F29" s="35">
        <f t="shared" si="6"/>
        <v>6245675.0099999988</v>
      </c>
      <c r="G29" s="33">
        <v>88559.669999999998</v>
      </c>
      <c r="H29" s="34">
        <v>16178.610000000001</v>
      </c>
      <c r="I29" s="36">
        <f t="shared" si="7"/>
        <v>6157115.3399999989</v>
      </c>
    </row>
    <row r="30" spans="2:9" s="6" customFormat="1" ht="14.25">
      <c r="B30" s="31"/>
      <c r="C30" s="32" t="s">
        <v>31</v>
      </c>
      <c r="D30" s="33">
        <v>2442246.4899999998</v>
      </c>
      <c r="E30" s="34">
        <v>5327059.6699999999</v>
      </c>
      <c r="F30" s="35">
        <f t="shared" si="6"/>
        <v>7769306.1600000001</v>
      </c>
      <c r="G30" s="33">
        <v>0</v>
      </c>
      <c r="H30" s="34">
        <v>0</v>
      </c>
      <c r="I30" s="36">
        <f t="shared" si="7"/>
        <v>7769306.1600000001</v>
      </c>
    </row>
    <row r="31" spans="2:9" s="6" customFormat="1" ht="14.25">
      <c r="B31" s="31"/>
      <c r="C31" s="32" t="s">
        <v>32</v>
      </c>
      <c r="D31" s="33">
        <v>54228109.130000003</v>
      </c>
      <c r="E31" s="34">
        <v>24622800.360000007</v>
      </c>
      <c r="F31" s="35">
        <f t="shared" si="6"/>
        <v>78850909.49000001</v>
      </c>
      <c r="G31" s="33">
        <v>11142328.970000001</v>
      </c>
      <c r="H31" s="34">
        <v>5447814.8899999997</v>
      </c>
      <c r="I31" s="36">
        <f t="shared" si="7"/>
        <v>67708580.520000011</v>
      </c>
    </row>
    <row r="32" spans="2:9" s="6" customFormat="1" ht="4.5" customHeight="1">
      <c r="B32" s="31"/>
      <c r="C32" s="32"/>
      <c r="D32" s="35"/>
      <c r="E32" s="35"/>
      <c r="F32" s="35"/>
      <c r="G32" s="35"/>
      <c r="H32" s="35"/>
      <c r="I32" s="36"/>
    </row>
    <row r="33" spans="2:9" s="6" customFormat="1" ht="14.25">
      <c r="B33" s="27" t="s">
        <v>33</v>
      </c>
      <c r="C33" s="28"/>
      <c r="D33" s="29">
        <f t="shared" si="8" ref="D33:I33">SUM(D34:D43)</f>
        <v>2591400942.5999994</v>
      </c>
      <c r="E33" s="29">
        <f t="shared" si="8"/>
        <v>190466150.89000013</v>
      </c>
      <c r="F33" s="29">
        <f t="shared" si="8"/>
        <v>2781867093.4899998</v>
      </c>
      <c r="G33" s="29">
        <f t="shared" si="8"/>
        <v>635328594.7900002</v>
      </c>
      <c r="H33" s="29">
        <f t="shared" si="8"/>
        <v>481040943.96000004</v>
      </c>
      <c r="I33" s="30">
        <f t="shared" si="8"/>
        <v>2146538498.6999998</v>
      </c>
    </row>
    <row r="34" spans="2:9" s="6" customFormat="1" ht="14.25">
      <c r="B34" s="31"/>
      <c r="C34" s="32" t="s">
        <v>34</v>
      </c>
      <c r="D34" s="33">
        <v>306957118.73999995</v>
      </c>
      <c r="E34" s="34">
        <v>270919.8599998951</v>
      </c>
      <c r="F34" s="35">
        <f t="shared" si="9" ref="F34:F43">D34+E34</f>
        <v>307228038.59999985</v>
      </c>
      <c r="G34" s="33">
        <v>28128976.140000001</v>
      </c>
      <c r="H34" s="34">
        <v>21731659.77</v>
      </c>
      <c r="I34" s="36">
        <f t="shared" si="10" ref="I34:I43">F34-G34</f>
        <v>279099062.45999986</v>
      </c>
    </row>
    <row r="35" spans="2:9" s="6" customFormat="1" ht="14.25">
      <c r="B35" s="31"/>
      <c r="C35" s="32" t="s">
        <v>35</v>
      </c>
      <c r="D35" s="33">
        <v>127243595.39</v>
      </c>
      <c r="E35" s="34">
        <v>49226329.359999999</v>
      </c>
      <c r="F35" s="35">
        <f t="shared" si="9"/>
        <v>176469924.75</v>
      </c>
      <c r="G35" s="33">
        <v>54069142.949999996</v>
      </c>
      <c r="H35" s="34">
        <v>40170379.149999999</v>
      </c>
      <c r="I35" s="36">
        <f t="shared" si="10"/>
        <v>122400781.80000001</v>
      </c>
    </row>
    <row r="36" spans="2:9" s="6" customFormat="1" ht="14.25">
      <c r="B36" s="31"/>
      <c r="C36" s="32" t="s">
        <v>36</v>
      </c>
      <c r="D36" s="33">
        <v>346115067.22000003</v>
      </c>
      <c r="E36" s="34">
        <v>104475817.90000004</v>
      </c>
      <c r="F36" s="35">
        <f t="shared" si="9"/>
        <v>450590885.12000006</v>
      </c>
      <c r="G36" s="33">
        <v>39423755.209999993</v>
      </c>
      <c r="H36" s="34">
        <v>27547744.91</v>
      </c>
      <c r="I36" s="36">
        <f t="shared" si="10"/>
        <v>411167129.91000009</v>
      </c>
    </row>
    <row r="37" spans="2:9" s="6" customFormat="1" ht="14.25">
      <c r="B37" s="31"/>
      <c r="C37" s="32" t="s">
        <v>37</v>
      </c>
      <c r="D37" s="33">
        <v>305664595.8599999</v>
      </c>
      <c r="E37" s="34">
        <v>-20836484.659999967</v>
      </c>
      <c r="F37" s="35">
        <f t="shared" si="9"/>
        <v>284828111.19999993</v>
      </c>
      <c r="G37" s="33">
        <v>80068903.559999973</v>
      </c>
      <c r="H37" s="34">
        <v>59966612.780000001</v>
      </c>
      <c r="I37" s="36">
        <f t="shared" si="10"/>
        <v>204759207.63999996</v>
      </c>
    </row>
    <row r="38" spans="2:9" s="6" customFormat="1" ht="14.25">
      <c r="B38" s="31"/>
      <c r="C38" s="32" t="s">
        <v>38</v>
      </c>
      <c r="D38" s="33">
        <v>217538791.80000004</v>
      </c>
      <c r="E38" s="34">
        <v>-17553061.770000041</v>
      </c>
      <c r="F38" s="35">
        <f t="shared" si="9"/>
        <v>199985730.03</v>
      </c>
      <c r="G38" s="33">
        <v>27672904.93</v>
      </c>
      <c r="H38" s="34">
        <v>21326960.379999999</v>
      </c>
      <c r="I38" s="36">
        <f t="shared" si="10"/>
        <v>172312825.09999999</v>
      </c>
    </row>
    <row r="39" spans="2:9" s="6" customFormat="1" ht="14.25">
      <c r="B39" s="31"/>
      <c r="C39" s="32" t="s">
        <v>39</v>
      </c>
      <c r="D39" s="37"/>
      <c r="E39" s="37">
        <v>0</v>
      </c>
      <c r="F39" s="37">
        <f t="shared" si="9"/>
        <v>0</v>
      </c>
      <c r="G39" s="37"/>
      <c r="H39" s="37"/>
      <c r="I39" s="38">
        <f t="shared" si="10"/>
        <v>0</v>
      </c>
    </row>
    <row r="40" spans="2:9" s="6" customFormat="1" ht="14.25">
      <c r="B40" s="31"/>
      <c r="C40" s="32" t="s">
        <v>40</v>
      </c>
      <c r="D40" s="33">
        <v>14281347.290000001</v>
      </c>
      <c r="E40" s="34">
        <v>41641626.990000002</v>
      </c>
      <c r="F40" s="35">
        <f t="shared" si="9"/>
        <v>55922974.280000001</v>
      </c>
      <c r="G40" s="33">
        <v>37126833.68</v>
      </c>
      <c r="H40" s="34">
        <v>35369817.600000001</v>
      </c>
      <c r="I40" s="36">
        <f t="shared" si="10"/>
        <v>18796140.600000001</v>
      </c>
    </row>
    <row r="41" spans="2:9" s="6" customFormat="1" ht="14.25">
      <c r="B41" s="31"/>
      <c r="C41" s="32" t="s">
        <v>41</v>
      </c>
      <c r="D41" s="33">
        <v>472578465.56999999</v>
      </c>
      <c r="E41" s="34">
        <v>9319265.2900000215</v>
      </c>
      <c r="F41" s="35">
        <f t="shared" si="9"/>
        <v>481897730.86000001</v>
      </c>
      <c r="G41" s="33">
        <v>157953525.09000003</v>
      </c>
      <c r="H41" s="34">
        <v>106494689.7</v>
      </c>
      <c r="I41" s="36">
        <f t="shared" si="10"/>
        <v>323944205.76999998</v>
      </c>
    </row>
    <row r="42" spans="2:9" s="6" customFormat="1" ht="14.25">
      <c r="B42" s="31"/>
      <c r="C42" s="32" t="s">
        <v>42</v>
      </c>
      <c r="D42" s="33">
        <v>42196280.470000029</v>
      </c>
      <c r="E42" s="34">
        <v>18956116.779999942</v>
      </c>
      <c r="F42" s="35">
        <f t="shared" si="9"/>
        <v>61152397.24999997</v>
      </c>
      <c r="G42" s="33">
        <v>20989361.679999996</v>
      </c>
      <c r="H42" s="34">
        <v>18637039.07</v>
      </c>
      <c r="I42" s="36">
        <f t="shared" si="10"/>
        <v>40163035.569999978</v>
      </c>
    </row>
    <row r="43" spans="2:9" s="6" customFormat="1" ht="14.25">
      <c r="B43" s="31"/>
      <c r="C43" s="32" t="s">
        <v>43</v>
      </c>
      <c r="D43" s="33">
        <v>758825680.25999999</v>
      </c>
      <c r="E43" s="34">
        <v>4965621.1400002241</v>
      </c>
      <c r="F43" s="35">
        <f t="shared" si="9"/>
        <v>763791301.40000021</v>
      </c>
      <c r="G43" s="33">
        <v>189895191.55000013</v>
      </c>
      <c r="H43" s="34">
        <v>149796040.59999999</v>
      </c>
      <c r="I43" s="36">
        <f t="shared" si="10"/>
        <v>573896109.85000014</v>
      </c>
    </row>
    <row r="44" spans="2:9" s="6" customFormat="1" ht="4.5" customHeight="1">
      <c r="B44" s="31"/>
      <c r="C44" s="32"/>
      <c r="D44" s="35"/>
      <c r="E44" s="35"/>
      <c r="F44" s="35"/>
      <c r="G44" s="35"/>
      <c r="H44" s="35"/>
      <c r="I44" s="36"/>
    </row>
    <row r="45" spans="2:9" s="6" customFormat="1" ht="14.25">
      <c r="B45" s="27" t="s">
        <v>44</v>
      </c>
      <c r="C45" s="28"/>
      <c r="D45" s="29">
        <f t="shared" si="11" ref="D45:I45">SUM(D46:D54)</f>
        <v>12681503677.899996</v>
      </c>
      <c r="E45" s="29">
        <f t="shared" si="11"/>
        <v>640578903.44000447</v>
      </c>
      <c r="F45" s="29">
        <f t="shared" si="11"/>
        <v>13322082581.340002</v>
      </c>
      <c r="G45" s="29">
        <f t="shared" si="11"/>
        <v>3139568128.0499997</v>
      </c>
      <c r="H45" s="29">
        <f t="shared" si="11"/>
        <v>3123899401.8699999</v>
      </c>
      <c r="I45" s="30">
        <f t="shared" si="11"/>
        <v>10182514453.290003</v>
      </c>
    </row>
    <row r="46" spans="2:9" s="6" customFormat="1" ht="14.25">
      <c r="B46" s="31"/>
      <c r="C46" s="32" t="s">
        <v>45</v>
      </c>
      <c r="D46" s="33">
        <v>10928950891.279997</v>
      </c>
      <c r="E46" s="34">
        <v>403057768.94000435</v>
      </c>
      <c r="F46" s="35">
        <f t="shared" si="12" ref="F46:F54">D46+E46</f>
        <v>11332008660.220001</v>
      </c>
      <c r="G46" s="33">
        <v>2627233889.4099994</v>
      </c>
      <c r="H46" s="34">
        <v>2625840548.9999995</v>
      </c>
      <c r="I46" s="36">
        <f t="shared" si="13" ref="I46:I54">F46-G46</f>
        <v>8704774770.8100014</v>
      </c>
    </row>
    <row r="47" spans="2:9" s="6" customFormat="1" ht="14.25">
      <c r="B47" s="31"/>
      <c r="C47" s="32" t="s">
        <v>46</v>
      </c>
      <c r="D47" s="33"/>
      <c r="E47" s="34">
        <v>0</v>
      </c>
      <c r="F47" s="35">
        <f t="shared" si="12"/>
        <v>0</v>
      </c>
      <c r="G47" s="33"/>
      <c r="H47" s="34"/>
      <c r="I47" s="36">
        <f t="shared" si="13"/>
        <v>0</v>
      </c>
    </row>
    <row r="48" spans="2:9" s="6" customFormat="1" ht="14.25">
      <c r="B48" s="31"/>
      <c r="C48" s="32" t="s">
        <v>47</v>
      </c>
      <c r="D48" s="33">
        <v>218024626.95999998</v>
      </c>
      <c r="E48" s="34">
        <v>10660145.310000032</v>
      </c>
      <c r="F48" s="35">
        <f t="shared" si="12"/>
        <v>228684772.27000001</v>
      </c>
      <c r="G48" s="33">
        <v>51077917.24000001</v>
      </c>
      <c r="H48" s="34">
        <v>51077917.24000001</v>
      </c>
      <c r="I48" s="36">
        <f t="shared" si="13"/>
        <v>177606855.03</v>
      </c>
    </row>
    <row r="49" spans="2:9" s="6" customFormat="1" ht="14.25">
      <c r="B49" s="31"/>
      <c r="C49" s="32" t="s">
        <v>48</v>
      </c>
      <c r="D49" s="33">
        <v>1443879644.9700003</v>
      </c>
      <c r="E49" s="34">
        <v>224555161.19000006</v>
      </c>
      <c r="F49" s="35">
        <f t="shared" si="12"/>
        <v>1668434806.1600003</v>
      </c>
      <c r="G49" s="33">
        <v>414285134.96000004</v>
      </c>
      <c r="H49" s="34">
        <v>400009749.19000006</v>
      </c>
      <c r="I49" s="36">
        <f t="shared" si="13"/>
        <v>1254149671.2000003</v>
      </c>
    </row>
    <row r="50" spans="2:9" s="6" customFormat="1" ht="14.25">
      <c r="B50" s="31"/>
      <c r="C50" s="32" t="s">
        <v>49</v>
      </c>
      <c r="D50" s="33">
        <v>90648514.689999998</v>
      </c>
      <c r="E50" s="34">
        <v>0</v>
      </c>
      <c r="F50" s="35">
        <f t="shared" si="12"/>
        <v>90648514.689999998</v>
      </c>
      <c r="G50" s="33">
        <v>44665358.439999998</v>
      </c>
      <c r="H50" s="34">
        <v>44665358.439999998</v>
      </c>
      <c r="I50" s="36">
        <f t="shared" si="13"/>
        <v>45983156.25</v>
      </c>
    </row>
    <row r="51" spans="2:9" s="6" customFormat="1" ht="14.25">
      <c r="B51" s="39"/>
      <c r="C51" s="40" t="s">
        <v>50</v>
      </c>
      <c r="D51" s="41">
        <v>0</v>
      </c>
      <c r="E51" s="42">
        <v>2305828</v>
      </c>
      <c r="F51" s="43">
        <f t="shared" si="12"/>
        <v>2305828</v>
      </c>
      <c r="G51" s="41">
        <v>2305828</v>
      </c>
      <c r="H51" s="42">
        <v>2305828</v>
      </c>
      <c r="I51" s="44">
        <f t="shared" si="13"/>
        <v>0</v>
      </c>
    </row>
    <row r="52" spans="2:9" s="6" customFormat="1" ht="14.25">
      <c r="B52" s="45"/>
      <c r="C52" s="46" t="s">
        <v>51</v>
      </c>
      <c r="D52" s="47"/>
      <c r="E52" s="48">
        <v>0</v>
      </c>
      <c r="F52" s="49">
        <f t="shared" si="12"/>
        <v>0</v>
      </c>
      <c r="G52" s="47"/>
      <c r="H52" s="48"/>
      <c r="I52" s="50">
        <f t="shared" si="13"/>
        <v>0</v>
      </c>
    </row>
    <row r="53" spans="2:9" s="6" customFormat="1" ht="14.25">
      <c r="B53" s="31"/>
      <c r="C53" s="32" t="s">
        <v>52</v>
      </c>
      <c r="D53" s="33"/>
      <c r="E53" s="34">
        <v>0</v>
      </c>
      <c r="F53" s="35">
        <f t="shared" si="12"/>
        <v>0</v>
      </c>
      <c r="G53" s="33"/>
      <c r="H53" s="34"/>
      <c r="I53" s="36">
        <f t="shared" si="13"/>
        <v>0</v>
      </c>
    </row>
    <row r="54" spans="2:9" s="6" customFormat="1" ht="14.25">
      <c r="B54" s="31"/>
      <c r="C54" s="32" t="s">
        <v>53</v>
      </c>
      <c r="D54" s="33"/>
      <c r="E54" s="34">
        <v>0</v>
      </c>
      <c r="F54" s="35">
        <f t="shared" si="12"/>
        <v>0</v>
      </c>
      <c r="G54" s="33"/>
      <c r="H54" s="34"/>
      <c r="I54" s="36">
        <f t="shared" si="13"/>
        <v>0</v>
      </c>
    </row>
    <row r="55" spans="2:9" s="6" customFormat="1" ht="5.25" customHeight="1">
      <c r="B55" s="31"/>
      <c r="C55" s="32"/>
      <c r="D55" s="35"/>
      <c r="E55" s="35"/>
      <c r="F55" s="35"/>
      <c r="G55" s="35"/>
      <c r="H55" s="35"/>
      <c r="I55" s="36"/>
    </row>
    <row r="56" spans="2:9" s="6" customFormat="1" ht="14.25">
      <c r="B56" s="27" t="s">
        <v>54</v>
      </c>
      <c r="C56" s="28"/>
      <c r="D56" s="29">
        <f t="shared" si="14" ref="D56:I56">SUM(D57:D65)</f>
        <v>22350173.739999998</v>
      </c>
      <c r="E56" s="29">
        <f t="shared" si="14"/>
        <v>68889046.5</v>
      </c>
      <c r="F56" s="29">
        <f t="shared" si="14"/>
        <v>91239220.24000001</v>
      </c>
      <c r="G56" s="29">
        <f t="shared" si="14"/>
        <v>7842351.6300000008</v>
      </c>
      <c r="H56" s="29">
        <f t="shared" si="14"/>
        <v>2192351.6400000001</v>
      </c>
      <c r="I56" s="30">
        <f t="shared" si="14"/>
        <v>83396868.609999999</v>
      </c>
    </row>
    <row r="57" spans="2:9" s="6" customFormat="1" ht="14.25">
      <c r="B57" s="31"/>
      <c r="C57" s="32" t="s">
        <v>55</v>
      </c>
      <c r="D57" s="33">
        <v>200173.67999999999</v>
      </c>
      <c r="E57" s="34">
        <v>4242666.54</v>
      </c>
      <c r="F57" s="35">
        <f t="shared" si="15" ref="F57:F65">D57+E57</f>
        <v>4442840.2199999997</v>
      </c>
      <c r="G57" s="33">
        <v>938091.64000000001</v>
      </c>
      <c r="H57" s="34">
        <v>938091.64000000001</v>
      </c>
      <c r="I57" s="36">
        <f t="shared" si="16" ref="I57:I65">F57-G57</f>
        <v>3504748.5799999996</v>
      </c>
    </row>
    <row r="58" spans="2:9" s="6" customFormat="1" ht="14.25">
      <c r="B58" s="31"/>
      <c r="C58" s="32" t="s">
        <v>56</v>
      </c>
      <c r="D58" s="33"/>
      <c r="E58" s="34">
        <v>0</v>
      </c>
      <c r="F58" s="35">
        <f t="shared" si="15"/>
        <v>0</v>
      </c>
      <c r="G58" s="33"/>
      <c r="H58" s="34"/>
      <c r="I58" s="36">
        <f t="shared" si="16"/>
        <v>0</v>
      </c>
    </row>
    <row r="59" spans="2:9" s="6" customFormat="1" ht="14.25">
      <c r="B59" s="31"/>
      <c r="C59" s="32" t="s">
        <v>57</v>
      </c>
      <c r="D59" s="33"/>
      <c r="E59" s="34">
        <v>0</v>
      </c>
      <c r="F59" s="35">
        <f t="shared" si="15"/>
        <v>0</v>
      </c>
      <c r="G59" s="33"/>
      <c r="H59" s="34"/>
      <c r="I59" s="36">
        <f t="shared" si="16"/>
        <v>0</v>
      </c>
    </row>
    <row r="60" spans="2:9" s="6" customFormat="1" ht="14.25">
      <c r="B60" s="31"/>
      <c r="C60" s="32" t="s">
        <v>58</v>
      </c>
      <c r="D60" s="33">
        <v>21650000.02</v>
      </c>
      <c r="E60" s="34">
        <v>1227800</v>
      </c>
      <c r="F60" s="35">
        <f t="shared" si="15"/>
        <v>22877800.02</v>
      </c>
      <c r="G60" s="33">
        <v>1227800</v>
      </c>
      <c r="H60" s="34">
        <v>1227800</v>
      </c>
      <c r="I60" s="36">
        <f t="shared" si="16"/>
        <v>21650000.02</v>
      </c>
    </row>
    <row r="61" spans="2:9" s="6" customFormat="1" ht="14.25">
      <c r="B61" s="31"/>
      <c r="C61" s="32" t="s">
        <v>59</v>
      </c>
      <c r="D61" s="33">
        <v>0</v>
      </c>
      <c r="E61" s="34">
        <v>2000000</v>
      </c>
      <c r="F61" s="35">
        <f t="shared" si="15"/>
        <v>2000000</v>
      </c>
      <c r="G61" s="33">
        <v>0</v>
      </c>
      <c r="H61" s="34">
        <v>0</v>
      </c>
      <c r="I61" s="36">
        <f t="shared" si="16"/>
        <v>2000000</v>
      </c>
    </row>
    <row r="62" spans="2:9" s="6" customFormat="1" ht="14.25">
      <c r="B62" s="31"/>
      <c r="C62" s="32" t="s">
        <v>60</v>
      </c>
      <c r="D62" s="33">
        <v>500000.03999999998</v>
      </c>
      <c r="E62" s="34">
        <v>214600.00000000006</v>
      </c>
      <c r="F62" s="35">
        <f t="shared" si="15"/>
        <v>714600.04000000004</v>
      </c>
      <c r="G62" s="33">
        <v>26460</v>
      </c>
      <c r="H62" s="34">
        <v>26460</v>
      </c>
      <c r="I62" s="36">
        <f t="shared" si="16"/>
        <v>688140.04000000004</v>
      </c>
    </row>
    <row r="63" spans="2:9" s="6" customFormat="1" ht="14.25">
      <c r="B63" s="31"/>
      <c r="C63" s="32" t="s">
        <v>61</v>
      </c>
      <c r="D63" s="33"/>
      <c r="E63" s="34">
        <v>0</v>
      </c>
      <c r="F63" s="35">
        <f t="shared" si="15"/>
        <v>0</v>
      </c>
      <c r="G63" s="33"/>
      <c r="H63" s="34"/>
      <c r="I63" s="36">
        <f t="shared" si="16"/>
        <v>0</v>
      </c>
    </row>
    <row r="64" spans="2:9" s="6" customFormat="1" ht="14.25">
      <c r="B64" s="31"/>
      <c r="C64" s="32" t="s">
        <v>62</v>
      </c>
      <c r="D64" s="33">
        <v>0</v>
      </c>
      <c r="E64" s="34">
        <v>41729550</v>
      </c>
      <c r="F64" s="35">
        <f t="shared" si="15"/>
        <v>41729550</v>
      </c>
      <c r="G64" s="33">
        <v>0</v>
      </c>
      <c r="H64" s="34">
        <v>0</v>
      </c>
      <c r="I64" s="36">
        <f t="shared" si="16"/>
        <v>41729550</v>
      </c>
    </row>
    <row r="65" spans="2:9" s="6" customFormat="1" ht="14.25">
      <c r="B65" s="31"/>
      <c r="C65" s="32" t="s">
        <v>63</v>
      </c>
      <c r="D65" s="33">
        <v>0</v>
      </c>
      <c r="E65" s="34">
        <v>19474429.960000001</v>
      </c>
      <c r="F65" s="35">
        <f t="shared" si="15"/>
        <v>19474429.960000001</v>
      </c>
      <c r="G65" s="33">
        <v>5649999.9900000002</v>
      </c>
      <c r="H65" s="34">
        <v>0</v>
      </c>
      <c r="I65" s="36">
        <f t="shared" si="16"/>
        <v>13824429.970000001</v>
      </c>
    </row>
    <row r="66" spans="2:9" s="6" customFormat="1" ht="5.25" customHeight="1">
      <c r="B66" s="31"/>
      <c r="C66" s="32"/>
      <c r="D66" s="35"/>
      <c r="E66" s="35"/>
      <c r="F66" s="35"/>
      <c r="G66" s="35"/>
      <c r="H66" s="35"/>
      <c r="I66" s="36"/>
    </row>
    <row r="67" spans="2:9" s="6" customFormat="1" ht="14.25">
      <c r="B67" s="27" t="s">
        <v>64</v>
      </c>
      <c r="C67" s="28"/>
      <c r="D67" s="29">
        <f t="shared" si="17" ref="D67:I67">SUM(D68:D70)</f>
        <v>780788156.36000001</v>
      </c>
      <c r="E67" s="29">
        <f t="shared" si="17"/>
        <v>1744058415.3999999</v>
      </c>
      <c r="F67" s="29">
        <f t="shared" si="17"/>
        <v>2524846571.7599998</v>
      </c>
      <c r="G67" s="29">
        <f t="shared" si="17"/>
        <v>806404379.56999993</v>
      </c>
      <c r="H67" s="29">
        <f t="shared" si="17"/>
        <v>688179866.34000015</v>
      </c>
      <c r="I67" s="30">
        <f t="shared" si="17"/>
        <v>1718442192.1899998</v>
      </c>
    </row>
    <row r="68" spans="2:9" s="6" customFormat="1" ht="14.25">
      <c r="B68" s="31"/>
      <c r="C68" s="32" t="s">
        <v>65</v>
      </c>
      <c r="D68" s="33">
        <v>72649856.359999999</v>
      </c>
      <c r="E68" s="34">
        <v>1231290335.4199998</v>
      </c>
      <c r="F68" s="35">
        <f t="shared" si="18" ref="F68:F70">D68+E68</f>
        <v>1303940191.7799997</v>
      </c>
      <c r="G68" s="33">
        <v>496573034.72999996</v>
      </c>
      <c r="H68" s="34">
        <v>409187903.9000001</v>
      </c>
      <c r="I68" s="36">
        <f t="shared" si="19" ref="I68:I70">F68-G68</f>
        <v>807367157.04999971</v>
      </c>
    </row>
    <row r="69" spans="2:9" s="6" customFormat="1" ht="14.25">
      <c r="B69" s="31"/>
      <c r="C69" s="32" t="s">
        <v>66</v>
      </c>
      <c r="D69" s="33">
        <v>708138300</v>
      </c>
      <c r="E69" s="34">
        <v>509975185.46000004</v>
      </c>
      <c r="F69" s="35">
        <f t="shared" si="18"/>
        <v>1218113485.46</v>
      </c>
      <c r="G69" s="33">
        <v>309831344.83999997</v>
      </c>
      <c r="H69" s="34">
        <v>278991962.44</v>
      </c>
      <c r="I69" s="36">
        <f t="shared" si="19"/>
        <v>908282140.62000012</v>
      </c>
    </row>
    <row r="70" spans="2:9" s="6" customFormat="1" ht="14.25">
      <c r="B70" s="31"/>
      <c r="C70" s="32" t="s">
        <v>67</v>
      </c>
      <c r="D70" s="33">
        <v>0</v>
      </c>
      <c r="E70" s="51">
        <v>2792894.52</v>
      </c>
      <c r="F70" s="35">
        <f t="shared" si="18"/>
        <v>2792894.52</v>
      </c>
      <c r="G70" s="33">
        <v>0</v>
      </c>
      <c r="H70" s="52">
        <v>0</v>
      </c>
      <c r="I70" s="36">
        <f t="shared" si="19"/>
        <v>2792894.52</v>
      </c>
    </row>
    <row r="71" spans="2:9" s="53" customFormat="1" ht="4.5" customHeight="1">
      <c r="B71" s="31"/>
      <c r="C71" s="32"/>
      <c r="D71" s="35"/>
      <c r="E71" s="35"/>
      <c r="F71" s="35"/>
      <c r="G71" s="35"/>
      <c r="H71" s="35"/>
      <c r="I71" s="54"/>
    </row>
    <row r="72" spans="2:9" s="6" customFormat="1" ht="14.25">
      <c r="B72" s="27" t="s">
        <v>68</v>
      </c>
      <c r="C72" s="28"/>
      <c r="D72" s="29">
        <f t="shared" si="20" ref="D72:I72">SUM(D73+D74+D75+D76+D77+D79+D80)</f>
        <v>86553135.420000002</v>
      </c>
      <c r="E72" s="29">
        <f t="shared" si="20"/>
        <v>38697665.719999999</v>
      </c>
      <c r="F72" s="29">
        <f t="shared" si="20"/>
        <v>125250801.14</v>
      </c>
      <c r="G72" s="29">
        <f t="shared" si="20"/>
        <v>65282303.219999999</v>
      </c>
      <c r="H72" s="29">
        <f t="shared" si="20"/>
        <v>45356306.049999997</v>
      </c>
      <c r="I72" s="29">
        <f t="shared" si="20"/>
        <v>59968497.920000009</v>
      </c>
    </row>
    <row r="73" spans="2:9" s="6" customFormat="1" ht="14.25">
      <c r="B73" s="31"/>
      <c r="C73" s="32" t="s">
        <v>69</v>
      </c>
      <c r="D73" s="33"/>
      <c r="E73" s="33">
        <v>0</v>
      </c>
      <c r="F73" s="35">
        <f t="shared" si="21" ref="F73:F80">D73+E73</f>
        <v>0</v>
      </c>
      <c r="G73" s="33"/>
      <c r="H73" s="33"/>
      <c r="I73" s="36">
        <f t="shared" si="22" ref="I73:I80">F73-G73</f>
        <v>0</v>
      </c>
    </row>
    <row r="74" spans="2:9" s="6" customFormat="1" ht="14.25">
      <c r="B74" s="31"/>
      <c r="C74" s="32" t="s">
        <v>70</v>
      </c>
      <c r="D74" s="33">
        <v>52121495.439999998</v>
      </c>
      <c r="E74" s="34">
        <v>0</v>
      </c>
      <c r="F74" s="35">
        <f t="shared" si="21"/>
        <v>52121495.439999998</v>
      </c>
      <c r="G74" s="55">
        <v>12138389.41</v>
      </c>
      <c r="H74" s="34">
        <v>12138389.41</v>
      </c>
      <c r="I74" s="36">
        <f t="shared" si="22"/>
        <v>39983106.030000001</v>
      </c>
    </row>
    <row r="75" spans="2:9" s="6" customFormat="1" ht="14.25">
      <c r="B75" s="31"/>
      <c r="C75" s="32" t="s">
        <v>71</v>
      </c>
      <c r="D75" s="33"/>
      <c r="E75" s="33">
        <v>0</v>
      </c>
      <c r="F75" s="35">
        <f t="shared" si="21"/>
        <v>0</v>
      </c>
      <c r="G75" s="33"/>
      <c r="H75" s="33"/>
      <c r="I75" s="36">
        <f t="shared" si="22"/>
        <v>0</v>
      </c>
    </row>
    <row r="76" spans="2:9" s="6" customFormat="1" ht="14.25">
      <c r="B76" s="31"/>
      <c r="C76" s="32" t="s">
        <v>72</v>
      </c>
      <c r="D76" s="33"/>
      <c r="E76" s="33">
        <v>0</v>
      </c>
      <c r="F76" s="35">
        <f t="shared" si="21"/>
        <v>0</v>
      </c>
      <c r="G76" s="33"/>
      <c r="H76" s="33"/>
      <c r="I76" s="36">
        <f t="shared" si="22"/>
        <v>0</v>
      </c>
    </row>
    <row r="77" spans="2:9" s="6" customFormat="1" ht="14.25">
      <c r="B77" s="31"/>
      <c r="C77" s="32" t="s">
        <v>73</v>
      </c>
      <c r="D77" s="33">
        <v>34431639.980000004</v>
      </c>
      <c r="E77" s="33">
        <v>38697665.719999999</v>
      </c>
      <c r="F77" s="35">
        <f t="shared" si="21"/>
        <v>73129305.700000003</v>
      </c>
      <c r="G77" s="33">
        <v>53143913.809999995</v>
      </c>
      <c r="H77" s="33">
        <v>33217916.640000001</v>
      </c>
      <c r="I77" s="36">
        <f t="shared" si="22"/>
        <v>19985391.890000008</v>
      </c>
    </row>
    <row r="78" spans="2:9" s="6" customFormat="1" ht="14.25">
      <c r="B78" s="31"/>
      <c r="C78" s="32" t="s">
        <v>74</v>
      </c>
      <c r="D78" s="33"/>
      <c r="E78" s="33">
        <v>0</v>
      </c>
      <c r="F78" s="35">
        <f t="shared" si="21"/>
        <v>0</v>
      </c>
      <c r="G78" s="33"/>
      <c r="H78" s="33"/>
      <c r="I78" s="36">
        <f t="shared" si="22"/>
        <v>0</v>
      </c>
    </row>
    <row r="79" spans="2:9" s="6" customFormat="1" ht="14.25">
      <c r="B79" s="31"/>
      <c r="C79" s="32" t="s">
        <v>75</v>
      </c>
      <c r="D79" s="33"/>
      <c r="E79" s="33">
        <v>0</v>
      </c>
      <c r="F79" s="35">
        <f t="shared" si="21"/>
        <v>0</v>
      </c>
      <c r="G79" s="33"/>
      <c r="H79" s="33"/>
      <c r="I79" s="36">
        <f t="shared" si="22"/>
        <v>0</v>
      </c>
    </row>
    <row r="80" spans="2:9" s="6" customFormat="1" ht="14.25">
      <c r="B80" s="31"/>
      <c r="C80" s="32" t="s">
        <v>76</v>
      </c>
      <c r="D80" s="33"/>
      <c r="E80" s="33">
        <v>0</v>
      </c>
      <c r="F80" s="35">
        <f t="shared" si="21"/>
        <v>0</v>
      </c>
      <c r="G80" s="33"/>
      <c r="H80" s="33"/>
      <c r="I80" s="36">
        <f t="shared" si="22"/>
        <v>0</v>
      </c>
    </row>
    <row r="81" spans="2:9" s="6" customFormat="1" ht="5.25" customHeight="1">
      <c r="B81" s="31"/>
      <c r="C81" s="32"/>
      <c r="D81" s="35"/>
      <c r="E81" s="35"/>
      <c r="F81" s="35"/>
      <c r="G81" s="35"/>
      <c r="H81" s="35"/>
      <c r="I81" s="36"/>
    </row>
    <row r="82" spans="2:9" s="6" customFormat="1" ht="14.25">
      <c r="B82" s="27" t="s">
        <v>77</v>
      </c>
      <c r="C82" s="28"/>
      <c r="D82" s="29">
        <f t="shared" si="23" ref="D82:I82">SUM(D83:D85)</f>
        <v>6335449413</v>
      </c>
      <c r="E82" s="29">
        <f t="shared" si="24" ref="E82:H82">SUM(E83:E85)</f>
        <v>10624186.040000916</v>
      </c>
      <c r="F82" s="29">
        <f t="shared" si="24"/>
        <v>6346073599.0400009</v>
      </c>
      <c r="G82" s="29">
        <f t="shared" si="24"/>
        <v>1874614286.8399994</v>
      </c>
      <c r="H82" s="29">
        <f t="shared" si="24"/>
        <v>1355496327.5600007</v>
      </c>
      <c r="I82" s="30">
        <f t="shared" si="23"/>
        <v>4471459312.2000017</v>
      </c>
    </row>
    <row r="83" spans="2:9" s="6" customFormat="1" ht="14.25">
      <c r="B83" s="31"/>
      <c r="C83" s="32" t="s">
        <v>78</v>
      </c>
      <c r="D83" s="56">
        <v>6335449413</v>
      </c>
      <c r="E83" s="34">
        <v>10624186.040000916</v>
      </c>
      <c r="F83" s="35">
        <f t="shared" si="25" ref="F83:F85">D83+E83</f>
        <v>6346073599.0400009</v>
      </c>
      <c r="G83" s="33">
        <v>1874614286.8399994</v>
      </c>
      <c r="H83" s="34">
        <v>1355496327.5600007</v>
      </c>
      <c r="I83" s="36">
        <f t="shared" si="26" ref="I83:I85">F83-G83</f>
        <v>4471459312.2000017</v>
      </c>
    </row>
    <row r="84" spans="2:9" s="6" customFormat="1" ht="14.25">
      <c r="B84" s="31"/>
      <c r="C84" s="32" t="s">
        <v>79</v>
      </c>
      <c r="D84" s="33"/>
      <c r="E84" s="33">
        <v>0</v>
      </c>
      <c r="F84" s="35">
        <f t="shared" si="25"/>
        <v>0</v>
      </c>
      <c r="G84" s="33"/>
      <c r="H84" s="33"/>
      <c r="I84" s="36">
        <f t="shared" si="26"/>
        <v>0</v>
      </c>
    </row>
    <row r="85" spans="2:9" s="6" customFormat="1" ht="14.25">
      <c r="B85" s="31"/>
      <c r="C85" s="32" t="s">
        <v>80</v>
      </c>
      <c r="D85" s="33"/>
      <c r="E85" s="33">
        <v>0</v>
      </c>
      <c r="F85" s="35">
        <f t="shared" si="25"/>
        <v>0</v>
      </c>
      <c r="G85" s="33"/>
      <c r="H85" s="33"/>
      <c r="I85" s="36">
        <f t="shared" si="26"/>
        <v>0</v>
      </c>
    </row>
    <row r="86" spans="2:9" s="6" customFormat="1" ht="4.5" customHeight="1">
      <c r="B86" s="31"/>
      <c r="C86" s="32"/>
      <c r="D86" s="35"/>
      <c r="E86" s="35"/>
      <c r="F86" s="35"/>
      <c r="G86" s="35"/>
      <c r="H86" s="35"/>
      <c r="I86" s="36"/>
    </row>
    <row r="87" spans="2:9" s="6" customFormat="1" ht="14.25">
      <c r="B87" s="27" t="s">
        <v>81</v>
      </c>
      <c r="C87" s="28"/>
      <c r="D87" s="29">
        <f t="shared" si="27" ref="D87:I87">SUM(D88:D94)</f>
        <v>3037697034.0799999</v>
      </c>
      <c r="E87" s="29">
        <f t="shared" si="27"/>
        <v>143550288.94999981</v>
      </c>
      <c r="F87" s="29">
        <f t="shared" si="27"/>
        <v>3181247323.0299997</v>
      </c>
      <c r="G87" s="29">
        <f t="shared" si="27"/>
        <v>1989769300.8599999</v>
      </c>
      <c r="H87" s="29">
        <f t="shared" si="27"/>
        <v>1730262013.8399994</v>
      </c>
      <c r="I87" s="30">
        <f t="shared" si="27"/>
        <v>1191478022.1699998</v>
      </c>
    </row>
    <row r="88" spans="2:9" s="6" customFormat="1" ht="14.25">
      <c r="B88" s="31"/>
      <c r="C88" s="32" t="s">
        <v>82</v>
      </c>
      <c r="D88" s="33">
        <v>880937922.3499999</v>
      </c>
      <c r="E88" s="34">
        <v>342089318.21999979</v>
      </c>
      <c r="F88" s="35">
        <f t="shared" si="28" ref="F88:F94">D88+E88</f>
        <v>1223027240.5699997</v>
      </c>
      <c r="G88" s="33">
        <v>999593138.79999995</v>
      </c>
      <c r="H88" s="34">
        <v>999593138.79999995</v>
      </c>
      <c r="I88" s="36">
        <f t="shared" si="29" ref="I88:I94">F88-G88</f>
        <v>223434101.76999974</v>
      </c>
    </row>
    <row r="89" spans="2:9" s="6" customFormat="1" ht="14.25">
      <c r="B89" s="31"/>
      <c r="C89" s="32" t="s">
        <v>83</v>
      </c>
      <c r="D89" s="33">
        <v>1156708338.8900001</v>
      </c>
      <c r="E89" s="34">
        <v>10056392.019999981</v>
      </c>
      <c r="F89" s="35">
        <f t="shared" si="28"/>
        <v>1166764730.9100001</v>
      </c>
      <c r="G89" s="33">
        <v>240092799.02999997</v>
      </c>
      <c r="H89" s="34">
        <v>240092799.02999997</v>
      </c>
      <c r="I89" s="36">
        <f t="shared" si="29"/>
        <v>926671931.88000011</v>
      </c>
    </row>
    <row r="90" spans="2:9" s="6" customFormat="1" ht="14.25">
      <c r="B90" s="31"/>
      <c r="C90" s="32" t="s">
        <v>84</v>
      </c>
      <c r="D90" s="33">
        <v>0</v>
      </c>
      <c r="E90" s="34">
        <v>2505600</v>
      </c>
      <c r="F90" s="35">
        <f t="shared" si="28"/>
        <v>2505600</v>
      </c>
      <c r="G90" s="33">
        <v>2505600</v>
      </c>
      <c r="H90" s="34">
        <v>2505600</v>
      </c>
      <c r="I90" s="36">
        <f t="shared" si="29"/>
        <v>0</v>
      </c>
    </row>
    <row r="91" spans="2:9" s="6" customFormat="1" ht="14.25">
      <c r="B91" s="31"/>
      <c r="C91" s="32" t="s">
        <v>85</v>
      </c>
      <c r="D91" s="33">
        <v>0</v>
      </c>
      <c r="E91" s="34">
        <v>28875000</v>
      </c>
      <c r="F91" s="35">
        <f t="shared" si="28"/>
        <v>28875000</v>
      </c>
      <c r="G91" s="33">
        <v>0</v>
      </c>
      <c r="H91" s="34">
        <v>0</v>
      </c>
      <c r="I91" s="36">
        <f t="shared" si="29"/>
        <v>28875000</v>
      </c>
    </row>
    <row r="92" spans="2:9" s="6" customFormat="1" ht="14.25">
      <c r="B92" s="31"/>
      <c r="C92" s="32" t="s">
        <v>86</v>
      </c>
      <c r="D92" s="33">
        <v>0</v>
      </c>
      <c r="E92" s="34">
        <v>26081678.640000004</v>
      </c>
      <c r="F92" s="35">
        <f t="shared" si="28"/>
        <v>26081678.640000004</v>
      </c>
      <c r="G92" s="33">
        <v>13584690.119999999</v>
      </c>
      <c r="H92" s="34">
        <v>13584690.119999999</v>
      </c>
      <c r="I92" s="36">
        <f t="shared" si="29"/>
        <v>12496988.520000005</v>
      </c>
    </row>
    <row r="93" spans="2:9" s="6" customFormat="1" ht="14.25">
      <c r="B93" s="31"/>
      <c r="C93" s="32" t="s">
        <v>87</v>
      </c>
      <c r="D93" s="33"/>
      <c r="E93" s="34">
        <v>0</v>
      </c>
      <c r="F93" s="35">
        <f t="shared" si="28"/>
        <v>0</v>
      </c>
      <c r="G93" s="33"/>
      <c r="H93" s="34"/>
      <c r="I93" s="36">
        <f t="shared" si="29"/>
        <v>0</v>
      </c>
    </row>
    <row r="94" spans="2:9" s="6" customFormat="1" ht="14.25">
      <c r="B94" s="39"/>
      <c r="C94" s="40" t="s">
        <v>88</v>
      </c>
      <c r="D94" s="41">
        <v>1000050772.84</v>
      </c>
      <c r="E94" s="42">
        <v>-266057699.92999995</v>
      </c>
      <c r="F94" s="43">
        <f t="shared" si="28"/>
        <v>733993072.91000009</v>
      </c>
      <c r="G94" s="41">
        <v>733993072.91000009</v>
      </c>
      <c r="H94" s="42">
        <v>474485785.88999969</v>
      </c>
      <c r="I94" s="44">
        <f t="shared" si="29"/>
        <v>0</v>
      </c>
    </row>
    <row r="95" spans="2:9" s="6" customFormat="1" ht="14.25">
      <c r="B95" s="27" t="s">
        <v>89</v>
      </c>
      <c r="C95" s="28"/>
      <c r="D95" s="29">
        <f t="shared" si="30" ref="D95:I95">D97+D106+D118+D130+D140+D151+D156+D166+D171</f>
        <v>28218370762</v>
      </c>
      <c r="E95" s="29">
        <f t="shared" si="30"/>
        <v>2070646252.8600016</v>
      </c>
      <c r="F95" s="29">
        <f t="shared" si="30"/>
        <v>30289017014.859997</v>
      </c>
      <c r="G95" s="29">
        <f t="shared" si="30"/>
        <v>7695448080.8200006</v>
      </c>
      <c r="H95" s="29">
        <f t="shared" si="30"/>
        <v>7667834882.9000006</v>
      </c>
      <c r="I95" s="29">
        <f t="shared" si="30"/>
        <v>22593568934.040001</v>
      </c>
    </row>
    <row r="96" spans="2:9" s="6" customFormat="1" ht="4.5" customHeight="1">
      <c r="B96" s="27"/>
      <c r="C96" s="28"/>
      <c r="D96" s="35"/>
      <c r="E96" s="35"/>
      <c r="F96" s="35"/>
      <c r="G96" s="35"/>
      <c r="H96" s="35"/>
      <c r="I96" s="36"/>
    </row>
    <row r="97" spans="2:9" s="6" customFormat="1" ht="14.25">
      <c r="B97" s="27" t="s">
        <v>90</v>
      </c>
      <c r="C97" s="28"/>
      <c r="D97" s="29">
        <f t="shared" si="31" ref="D97:I97">SUM(D98:D104)</f>
        <v>13697898671</v>
      </c>
      <c r="E97" s="29">
        <f t="shared" si="32" ref="E97:H97">SUM(E98:E104)</f>
        <v>19285612.830000997</v>
      </c>
      <c r="F97" s="29">
        <f t="shared" si="32"/>
        <v>13717184283.83</v>
      </c>
      <c r="G97" s="29">
        <f t="shared" si="32"/>
        <v>3650878633.0800009</v>
      </c>
      <c r="H97" s="29">
        <f t="shared" si="32"/>
        <v>3626210382.8900003</v>
      </c>
      <c r="I97" s="30">
        <f t="shared" si="31"/>
        <v>10066305650.75</v>
      </c>
    </row>
    <row r="98" spans="2:9" s="6" customFormat="1" ht="14.25">
      <c r="B98" s="31"/>
      <c r="C98" s="32" t="s">
        <v>15</v>
      </c>
      <c r="D98" s="33">
        <v>6485706583.5299997</v>
      </c>
      <c r="E98" s="34">
        <v>-531553000.32000065</v>
      </c>
      <c r="F98" s="35">
        <f>D98+E98</f>
        <v>5954153583.2099991</v>
      </c>
      <c r="G98" s="33">
        <v>1629749329.2000003</v>
      </c>
      <c r="H98" s="34">
        <v>1629749329.2000003</v>
      </c>
      <c r="I98" s="36">
        <f t="shared" si="33" ref="I98:I104">F98-G98</f>
        <v>4324404254.0099983</v>
      </c>
    </row>
    <row r="99" spans="2:9" s="6" customFormat="1" ht="14.25">
      <c r="B99" s="31"/>
      <c r="C99" s="32" t="s">
        <v>16</v>
      </c>
      <c r="D99" s="33">
        <v>20328932.390000001</v>
      </c>
      <c r="E99" s="34">
        <v>12363857.149999999</v>
      </c>
      <c r="F99" s="35">
        <f t="shared" si="34" ref="F99:F104">D99+E99</f>
        <v>32692789.539999999</v>
      </c>
      <c r="G99" s="33">
        <v>8809190.5099999998</v>
      </c>
      <c r="H99" s="34">
        <v>8809190.5099999998</v>
      </c>
      <c r="I99" s="36">
        <f t="shared" si="33"/>
        <v>23883599.030000001</v>
      </c>
    </row>
    <row r="100" spans="2:9" s="6" customFormat="1" ht="14.25">
      <c r="B100" s="31"/>
      <c r="C100" s="32" t="s">
        <v>17</v>
      </c>
      <c r="D100" s="33">
        <v>2368850833.6599994</v>
      </c>
      <c r="E100" s="34">
        <v>157231306.68000031</v>
      </c>
      <c r="F100" s="35">
        <f t="shared" si="34"/>
        <v>2526082140.3399997</v>
      </c>
      <c r="G100" s="33">
        <v>929876706.97000003</v>
      </c>
      <c r="H100" s="34">
        <v>929876706.97000003</v>
      </c>
      <c r="I100" s="36">
        <f t="shared" si="33"/>
        <v>1596205433.3699996</v>
      </c>
    </row>
    <row r="101" spans="2:9" s="6" customFormat="1" ht="14.25">
      <c r="B101" s="31"/>
      <c r="C101" s="32" t="s">
        <v>18</v>
      </c>
      <c r="D101" s="33">
        <v>1396766654.5999999</v>
      </c>
      <c r="E101" s="34">
        <v>-58830372.299999952</v>
      </c>
      <c r="F101" s="35">
        <f t="shared" si="34"/>
        <v>1337936282.3</v>
      </c>
      <c r="G101" s="33">
        <v>248326143.60999998</v>
      </c>
      <c r="H101" s="34">
        <v>238731972.88999999</v>
      </c>
      <c r="I101" s="36">
        <f t="shared" si="33"/>
        <v>1089610138.6900001</v>
      </c>
    </row>
    <row r="102" spans="2:9" s="6" customFormat="1" ht="14.25">
      <c r="B102" s="31"/>
      <c r="C102" s="32" t="s">
        <v>19</v>
      </c>
      <c r="D102" s="33">
        <v>2654070615.27</v>
      </c>
      <c r="E102" s="34">
        <v>371569065.04000092</v>
      </c>
      <c r="F102" s="35">
        <f t="shared" si="34"/>
        <v>3025639680.3100009</v>
      </c>
      <c r="G102" s="33">
        <v>645369490.16000009</v>
      </c>
      <c r="H102" s="34">
        <v>630295410.69000006</v>
      </c>
      <c r="I102" s="36">
        <f t="shared" si="33"/>
        <v>2380270190.1500006</v>
      </c>
    </row>
    <row r="103" spans="2:9" s="6" customFormat="1" ht="14.25">
      <c r="B103" s="31"/>
      <c r="C103" s="32" t="s">
        <v>20</v>
      </c>
      <c r="D103" s="33"/>
      <c r="E103" s="34">
        <v>0</v>
      </c>
      <c r="F103" s="35">
        <f t="shared" si="34"/>
        <v>0</v>
      </c>
      <c r="G103" s="33"/>
      <c r="H103" s="34"/>
      <c r="I103" s="36">
        <f t="shared" si="33"/>
        <v>0</v>
      </c>
    </row>
    <row r="104" spans="2:9" s="6" customFormat="1" ht="14.25">
      <c r="B104" s="31"/>
      <c r="C104" s="32" t="s">
        <v>21</v>
      </c>
      <c r="D104" s="33">
        <v>772175051.54999983</v>
      </c>
      <c r="E104" s="34">
        <v>68504756.580000401</v>
      </c>
      <c r="F104" s="35">
        <f t="shared" si="34"/>
        <v>840679808.13000023</v>
      </c>
      <c r="G104" s="33">
        <v>188747772.62999997</v>
      </c>
      <c r="H104" s="34">
        <v>188747772.62999997</v>
      </c>
      <c r="I104" s="36">
        <f t="shared" si="33"/>
        <v>651932035.50000024</v>
      </c>
    </row>
    <row r="105" spans="2:9" s="6" customFormat="1" ht="4.5" customHeight="1">
      <c r="B105" s="31"/>
      <c r="C105" s="32"/>
      <c r="D105" s="35"/>
      <c r="E105" s="35">
        <v>0</v>
      </c>
      <c r="F105" s="35"/>
      <c r="G105" s="35"/>
      <c r="H105" s="35"/>
      <c r="I105" s="36"/>
    </row>
    <row r="106" spans="2:9" s="6" customFormat="1" ht="14.25">
      <c r="B106" s="27" t="s">
        <v>91</v>
      </c>
      <c r="C106" s="28"/>
      <c r="D106" s="29">
        <f t="shared" si="35" ref="D106:I106">SUM(D107:D116)</f>
        <v>106940077.81</v>
      </c>
      <c r="E106" s="29">
        <f t="shared" si="35"/>
        <v>33916709.400000006</v>
      </c>
      <c r="F106" s="29">
        <f t="shared" si="35"/>
        <v>140856787.20999998</v>
      </c>
      <c r="G106" s="29">
        <f t="shared" si="35"/>
        <v>35281056.929999992</v>
      </c>
      <c r="H106" s="29">
        <f t="shared" si="35"/>
        <v>34463791.759999998</v>
      </c>
      <c r="I106" s="30">
        <f t="shared" si="35"/>
        <v>105575730.28000002</v>
      </c>
    </row>
    <row r="107" spans="2:9" s="6" customFormat="1" ht="14.25">
      <c r="B107" s="31"/>
      <c r="C107" s="32" t="s">
        <v>23</v>
      </c>
      <c r="D107" s="33">
        <v>28508659</v>
      </c>
      <c r="E107" s="34">
        <v>14045933.870000005</v>
      </c>
      <c r="F107" s="35">
        <f>D107+E107</f>
        <v>42554592.870000005</v>
      </c>
      <c r="G107" s="33">
        <v>13825344.439999999</v>
      </c>
      <c r="H107" s="34">
        <v>13785728.75</v>
      </c>
      <c r="I107" s="36">
        <f t="shared" si="36" ref="I107:I116">F107-G107</f>
        <v>28729248.430000007</v>
      </c>
    </row>
    <row r="108" spans="2:9" s="6" customFormat="1" ht="14.25">
      <c r="B108" s="31"/>
      <c r="C108" s="32" t="s">
        <v>24</v>
      </c>
      <c r="D108" s="37"/>
      <c r="E108" s="37">
        <v>0</v>
      </c>
      <c r="F108" s="37"/>
      <c r="G108" s="37"/>
      <c r="H108" s="37"/>
      <c r="I108" s="38">
        <f t="shared" si="36"/>
        <v>0</v>
      </c>
    </row>
    <row r="109" spans="2:9" s="6" customFormat="1" ht="14.25">
      <c r="B109" s="31"/>
      <c r="C109" s="32" t="s">
        <v>25</v>
      </c>
      <c r="D109" s="33">
        <v>35080218</v>
      </c>
      <c r="E109" s="34">
        <v>1698198.7800000012</v>
      </c>
      <c r="F109" s="35">
        <f t="shared" si="37" ref="F109:F116">D109+E109</f>
        <v>36778416.780000001</v>
      </c>
      <c r="G109" s="33">
        <v>576201.60999999999</v>
      </c>
      <c r="H109" s="34">
        <v>573352.78000000003</v>
      </c>
      <c r="I109" s="36">
        <f t="shared" si="36"/>
        <v>36202215.170000002</v>
      </c>
    </row>
    <row r="110" spans="2:9" s="6" customFormat="1" ht="14.25">
      <c r="B110" s="31"/>
      <c r="C110" s="32" t="s">
        <v>26</v>
      </c>
      <c r="D110" s="33"/>
      <c r="E110" s="34">
        <v>0</v>
      </c>
      <c r="F110" s="35">
        <f t="shared" si="37"/>
        <v>0</v>
      </c>
      <c r="G110" s="33"/>
      <c r="H110" s="34"/>
      <c r="I110" s="36">
        <f t="shared" si="36"/>
        <v>0</v>
      </c>
    </row>
    <row r="111" spans="2:9" s="6" customFormat="1" ht="14.25">
      <c r="B111" s="31"/>
      <c r="C111" s="32" t="s">
        <v>27</v>
      </c>
      <c r="D111" s="33">
        <v>1720424</v>
      </c>
      <c r="E111" s="34">
        <v>7005743.9499999993</v>
      </c>
      <c r="F111" s="35">
        <f t="shared" si="37"/>
        <v>8726167.9499999993</v>
      </c>
      <c r="G111" s="33">
        <v>3905743.9500000002</v>
      </c>
      <c r="H111" s="34">
        <v>3905743.9500000002</v>
      </c>
      <c r="I111" s="36">
        <f t="shared" si="36"/>
        <v>4820423.9999999991</v>
      </c>
    </row>
    <row r="112" spans="2:9" s="6" customFormat="1" ht="14.25">
      <c r="B112" s="31"/>
      <c r="C112" s="32" t="s">
        <v>28</v>
      </c>
      <c r="D112" s="33">
        <v>17955599.800000001</v>
      </c>
      <c r="E112" s="34">
        <v>-5642355.120000001</v>
      </c>
      <c r="F112" s="35">
        <f t="shared" si="37"/>
        <v>12313244.68</v>
      </c>
      <c r="G112" s="33">
        <v>6194.3999999999996</v>
      </c>
      <c r="H112" s="34">
        <v>6194.3999999999996</v>
      </c>
      <c r="I112" s="36">
        <f t="shared" si="36"/>
        <v>12307050.279999999</v>
      </c>
    </row>
    <row r="113" spans="2:9" s="6" customFormat="1" ht="14.25">
      <c r="B113" s="31"/>
      <c r="C113" s="32" t="s">
        <v>29</v>
      </c>
      <c r="D113" s="33">
        <v>3358750</v>
      </c>
      <c r="E113" s="34">
        <v>588015.10000000009</v>
      </c>
      <c r="F113" s="35">
        <f t="shared" si="37"/>
        <v>3946765.1000000001</v>
      </c>
      <c r="G113" s="33">
        <v>844865.29000000004</v>
      </c>
      <c r="H113" s="34">
        <v>73426.320000000007</v>
      </c>
      <c r="I113" s="36">
        <f t="shared" si="36"/>
        <v>3101899.8100000001</v>
      </c>
    </row>
    <row r="114" spans="2:9" s="6" customFormat="1" ht="14.25">
      <c r="B114" s="31"/>
      <c r="C114" s="32" t="s">
        <v>30</v>
      </c>
      <c r="D114" s="33">
        <v>17847911.600000001</v>
      </c>
      <c r="E114" s="34">
        <v>6963450.8599999994</v>
      </c>
      <c r="F114" s="35">
        <f t="shared" si="37"/>
        <v>24811362.460000001</v>
      </c>
      <c r="G114" s="33">
        <v>15110025.439999999</v>
      </c>
      <c r="H114" s="34">
        <v>15110025.439999999</v>
      </c>
      <c r="I114" s="36">
        <f t="shared" si="36"/>
        <v>9701337.0200000014</v>
      </c>
    </row>
    <row r="115" spans="2:9" s="6" customFormat="1" ht="14.25">
      <c r="B115" s="31"/>
      <c r="C115" s="32" t="s">
        <v>31</v>
      </c>
      <c r="D115" s="33">
        <v>685307.41000000003</v>
      </c>
      <c r="E115" s="34">
        <v>7980090.5399999991</v>
      </c>
      <c r="F115" s="35">
        <f t="shared" si="37"/>
        <v>8665397.9499999993</v>
      </c>
      <c r="G115" s="33">
        <v>0</v>
      </c>
      <c r="H115" s="34">
        <v>0</v>
      </c>
      <c r="I115" s="36">
        <f t="shared" si="36"/>
        <v>8665397.9499999993</v>
      </c>
    </row>
    <row r="116" spans="2:9" s="6" customFormat="1" ht="14.25">
      <c r="B116" s="31"/>
      <c r="C116" s="32" t="s">
        <v>32</v>
      </c>
      <c r="D116" s="33">
        <v>1783208</v>
      </c>
      <c r="E116" s="34">
        <v>1277631.4199999999</v>
      </c>
      <c r="F116" s="35">
        <f t="shared" si="37"/>
        <v>3060839.4199999999</v>
      </c>
      <c r="G116" s="33">
        <v>1012681.8000000002</v>
      </c>
      <c r="H116" s="34">
        <v>1009320.1200000001</v>
      </c>
      <c r="I116" s="36">
        <f t="shared" si="36"/>
        <v>2048157.6199999996</v>
      </c>
    </row>
    <row r="117" spans="2:9" s="6" customFormat="1" ht="4.5" customHeight="1">
      <c r="B117" s="31"/>
      <c r="C117" s="32"/>
      <c r="D117" s="35"/>
      <c r="E117" s="35"/>
      <c r="F117" s="35"/>
      <c r="G117" s="35"/>
      <c r="H117" s="35"/>
      <c r="I117" s="36"/>
    </row>
    <row r="118" spans="2:9" s="6" customFormat="1" ht="14.25">
      <c r="B118" s="27" t="s">
        <v>33</v>
      </c>
      <c r="C118" s="28"/>
      <c r="D118" s="29">
        <f t="shared" si="38" ref="D118:I118">SUM(D119:D128)</f>
        <v>460289720.56999999</v>
      </c>
      <c r="E118" s="29">
        <f t="shared" si="38"/>
        <v>502037022.31</v>
      </c>
      <c r="F118" s="29">
        <f t="shared" si="38"/>
        <v>962326742.88</v>
      </c>
      <c r="G118" s="29">
        <f t="shared" si="38"/>
        <v>348182611.84999996</v>
      </c>
      <c r="H118" s="29">
        <f t="shared" si="38"/>
        <v>346118576.39999998</v>
      </c>
      <c r="I118" s="30">
        <f t="shared" si="38"/>
        <v>614144131.03000009</v>
      </c>
    </row>
    <row r="119" spans="2:9" s="6" customFormat="1" ht="14.25">
      <c r="B119" s="31"/>
      <c r="C119" s="32" t="s">
        <v>34</v>
      </c>
      <c r="D119" s="33">
        <v>335464648</v>
      </c>
      <c r="E119" s="34">
        <v>55758574.620000005</v>
      </c>
      <c r="F119" s="35">
        <f>D119+E119</f>
        <v>391223222.62</v>
      </c>
      <c r="G119" s="33">
        <v>119184270.37999998</v>
      </c>
      <c r="H119" s="34">
        <v>118764300.06999999</v>
      </c>
      <c r="I119" s="36">
        <f t="shared" si="39" ref="I119:I128">F119-G119</f>
        <v>272038952.24000001</v>
      </c>
    </row>
    <row r="120" spans="2:9" s="6" customFormat="1" ht="14.25">
      <c r="B120" s="31"/>
      <c r="C120" s="32" t="s">
        <v>35</v>
      </c>
      <c r="D120" s="33">
        <v>31433938.109999999</v>
      </c>
      <c r="E120" s="34">
        <v>-10118426.73</v>
      </c>
      <c r="F120" s="35">
        <f t="shared" si="40" ref="F120:F128">D120+E120</f>
        <v>21315511.379999999</v>
      </c>
      <c r="G120" s="33">
        <v>12383291.200000001</v>
      </c>
      <c r="H120" s="34">
        <v>11150308.370000001</v>
      </c>
      <c r="I120" s="36">
        <f t="shared" si="39"/>
        <v>8932220.1799999978</v>
      </c>
    </row>
    <row r="121" spans="2:9" s="6" customFormat="1" ht="14.25">
      <c r="B121" s="31"/>
      <c r="C121" s="32" t="s">
        <v>36</v>
      </c>
      <c r="D121" s="33">
        <v>24973905.949999999</v>
      </c>
      <c r="E121" s="34">
        <v>39391838.420000002</v>
      </c>
      <c r="F121" s="35">
        <f t="shared" si="40"/>
        <v>64365744.370000005</v>
      </c>
      <c r="G121" s="33">
        <v>25699752.440000001</v>
      </c>
      <c r="H121" s="34">
        <v>25697761.09</v>
      </c>
      <c r="I121" s="36">
        <f t="shared" si="39"/>
        <v>38665991.930000007</v>
      </c>
    </row>
    <row r="122" spans="2:9" s="6" customFormat="1" ht="14.25">
      <c r="B122" s="31"/>
      <c r="C122" s="32" t="s">
        <v>37</v>
      </c>
      <c r="D122" s="33">
        <v>734000</v>
      </c>
      <c r="E122" s="34">
        <v>1659949.3399999999</v>
      </c>
      <c r="F122" s="35">
        <f t="shared" si="40"/>
        <v>2393949.3399999999</v>
      </c>
      <c r="G122" s="33">
        <v>765949.34000000008</v>
      </c>
      <c r="H122" s="34">
        <v>765949.34000000008</v>
      </c>
      <c r="I122" s="36">
        <f t="shared" si="39"/>
        <v>1627999.9999999998</v>
      </c>
    </row>
    <row r="123" spans="2:9" s="6" customFormat="1" ht="14.25">
      <c r="B123" s="31"/>
      <c r="C123" s="32" t="s">
        <v>38</v>
      </c>
      <c r="D123" s="33">
        <v>16538543.51</v>
      </c>
      <c r="E123" s="34">
        <v>415229621.34000003</v>
      </c>
      <c r="F123" s="35">
        <f t="shared" si="40"/>
        <v>431768164.85000002</v>
      </c>
      <c r="G123" s="33">
        <v>186911558.42999998</v>
      </c>
      <c r="H123" s="34">
        <v>186911558.42999998</v>
      </c>
      <c r="I123" s="36">
        <f t="shared" si="39"/>
        <v>244856606.42000005</v>
      </c>
    </row>
    <row r="124" spans="2:9" s="6" customFormat="1" ht="14.25">
      <c r="B124" s="31"/>
      <c r="C124" s="32" t="s">
        <v>39</v>
      </c>
      <c r="D124" s="37"/>
      <c r="E124" s="37">
        <v>0</v>
      </c>
      <c r="F124" s="37"/>
      <c r="G124" s="37"/>
      <c r="H124" s="37"/>
      <c r="I124" s="38">
        <f t="shared" si="39"/>
        <v>0</v>
      </c>
    </row>
    <row r="125" spans="2:9" s="6" customFormat="1" ht="14.25" customHeight="1">
      <c r="B125" s="31"/>
      <c r="C125" s="32" t="s">
        <v>40</v>
      </c>
      <c r="D125" s="33">
        <v>604740</v>
      </c>
      <c r="E125" s="34">
        <v>3611159</v>
      </c>
      <c r="F125" s="35">
        <f t="shared" si="40"/>
        <v>4215899</v>
      </c>
      <c r="G125" s="33">
        <v>1321135</v>
      </c>
      <c r="H125" s="34">
        <v>1321135</v>
      </c>
      <c r="I125" s="36">
        <f t="shared" si="39"/>
        <v>2894764</v>
      </c>
    </row>
    <row r="126" spans="2:9" s="6" customFormat="1" ht="14.25">
      <c r="B126" s="31"/>
      <c r="C126" s="32" t="s">
        <v>41</v>
      </c>
      <c r="D126" s="33">
        <v>15078025</v>
      </c>
      <c r="E126" s="34">
        <v>350312</v>
      </c>
      <c r="F126" s="35">
        <f t="shared" si="40"/>
        <v>15428337</v>
      </c>
      <c r="G126" s="33">
        <v>394322.99999999994</v>
      </c>
      <c r="H126" s="34">
        <v>109864.80999999998</v>
      </c>
      <c r="I126" s="36">
        <f t="shared" si="39"/>
        <v>15034014</v>
      </c>
    </row>
    <row r="127" spans="2:9" s="6" customFormat="1" ht="14.25">
      <c r="B127" s="31"/>
      <c r="C127" s="32" t="s">
        <v>42</v>
      </c>
      <c r="D127" s="33">
        <v>29961920</v>
      </c>
      <c r="E127" s="34">
        <v>-3846005.6799999997</v>
      </c>
      <c r="F127" s="35">
        <f t="shared" si="40"/>
        <v>26115914.32</v>
      </c>
      <c r="G127" s="33">
        <v>692420.31000000006</v>
      </c>
      <c r="H127" s="34">
        <v>647247.54000000004</v>
      </c>
      <c r="I127" s="36">
        <f t="shared" si="39"/>
        <v>25423494.010000002</v>
      </c>
    </row>
    <row r="128" spans="2:9" s="6" customFormat="1" ht="14.25">
      <c r="B128" s="31"/>
      <c r="C128" s="32" t="s">
        <v>43</v>
      </c>
      <c r="D128" s="33">
        <v>5500000</v>
      </c>
      <c r="E128" s="34">
        <v>0</v>
      </c>
      <c r="F128" s="35">
        <f t="shared" si="40"/>
        <v>5500000</v>
      </c>
      <c r="G128" s="33">
        <v>829911.75</v>
      </c>
      <c r="H128" s="34">
        <v>750451.75</v>
      </c>
      <c r="I128" s="36">
        <f t="shared" si="39"/>
        <v>4670088.25</v>
      </c>
    </row>
    <row r="129" spans="2:9" s="6" customFormat="1" ht="4.5" customHeight="1">
      <c r="B129" s="31"/>
      <c r="C129" s="32"/>
      <c r="D129" s="35"/>
      <c r="E129" s="35"/>
      <c r="F129" s="35"/>
      <c r="G129" s="35"/>
      <c r="H129" s="35"/>
      <c r="I129" s="54"/>
    </row>
    <row r="130" spans="2:9" s="53" customFormat="1" ht="14.25">
      <c r="B130" s="27" t="s">
        <v>92</v>
      </c>
      <c r="C130" s="28"/>
      <c r="D130" s="29">
        <f t="shared" si="41" ref="D130:I130">SUM(D131:D139)</f>
        <v>7034273598.0100002</v>
      </c>
      <c r="E130" s="29">
        <f t="shared" si="41"/>
        <v>861696303.86000144</v>
      </c>
      <c r="F130" s="29">
        <f t="shared" si="41"/>
        <v>7895969901.8700008</v>
      </c>
      <c r="G130" s="29">
        <f t="shared" si="41"/>
        <v>2038836054.1400001</v>
      </c>
      <c r="H130" s="29">
        <f t="shared" si="41"/>
        <v>2038836054.1400001</v>
      </c>
      <c r="I130" s="30">
        <f t="shared" si="41"/>
        <v>5857133847.7300014</v>
      </c>
    </row>
    <row r="131" spans="2:9" s="6" customFormat="1" ht="14.25">
      <c r="B131" s="31"/>
      <c r="C131" s="32" t="s">
        <v>45</v>
      </c>
      <c r="D131" s="33">
        <v>7029312295.5</v>
      </c>
      <c r="E131" s="34">
        <v>708558006.23000145</v>
      </c>
      <c r="F131" s="35">
        <f>D131+E131</f>
        <v>7737870301.7300014</v>
      </c>
      <c r="G131" s="33">
        <v>2002645283.24</v>
      </c>
      <c r="H131" s="33">
        <v>2002645283.24</v>
      </c>
      <c r="I131" s="36">
        <f t="shared" si="42" ref="I131:I139">F131-G131</f>
        <v>5735225018.4900017</v>
      </c>
    </row>
    <row r="132" spans="2:9" s="6" customFormat="1" ht="14.25">
      <c r="B132" s="31"/>
      <c r="C132" s="32" t="s">
        <v>46</v>
      </c>
      <c r="D132" s="33"/>
      <c r="E132" s="34">
        <v>0</v>
      </c>
      <c r="F132" s="35">
        <f t="shared" si="43" ref="F132:F139">D132+E132</f>
        <v>0</v>
      </c>
      <c r="G132" s="34"/>
      <c r="H132" s="33"/>
      <c r="I132" s="36">
        <f t="shared" si="42"/>
        <v>0</v>
      </c>
    </row>
    <row r="133" spans="2:9" s="6" customFormat="1" ht="14.25">
      <c r="B133" s="31"/>
      <c r="C133" s="32" t="s">
        <v>47</v>
      </c>
      <c r="D133" s="33">
        <v>0</v>
      </c>
      <c r="E133" s="34">
        <v>145523653.24000001</v>
      </c>
      <c r="F133" s="35">
        <f t="shared" si="43"/>
        <v>145523653.24000001</v>
      </c>
      <c r="G133" s="34">
        <v>35914824</v>
      </c>
      <c r="H133" s="33">
        <v>35914824</v>
      </c>
      <c r="I133" s="36">
        <f t="shared" si="42"/>
        <v>109608829.24000001</v>
      </c>
    </row>
    <row r="134" spans="2:9" s="6" customFormat="1" ht="14.25">
      <c r="B134" s="31"/>
      <c r="C134" s="32" t="s">
        <v>48</v>
      </c>
      <c r="D134" s="33">
        <v>4961302.5099999998</v>
      </c>
      <c r="E134" s="34">
        <v>7614644.3900000006</v>
      </c>
      <c r="F134" s="35">
        <f t="shared" si="43"/>
        <v>12575946.9</v>
      </c>
      <c r="G134" s="34">
        <v>275946.90000000002</v>
      </c>
      <c r="H134" s="33">
        <v>275946.90000000002</v>
      </c>
      <c r="I134" s="36">
        <f t="shared" si="42"/>
        <v>12300000</v>
      </c>
    </row>
    <row r="135" spans="2:9" s="6" customFormat="1" ht="14.25" customHeight="1">
      <c r="B135" s="31"/>
      <c r="C135" s="32" t="s">
        <v>49</v>
      </c>
      <c r="D135" s="33"/>
      <c r="E135" s="34">
        <v>0</v>
      </c>
      <c r="F135" s="35">
        <f t="shared" si="43"/>
        <v>0</v>
      </c>
      <c r="G135" s="33"/>
      <c r="H135" s="33"/>
      <c r="I135" s="36">
        <f t="shared" si="42"/>
        <v>0</v>
      </c>
    </row>
    <row r="136" spans="2:9" s="53" customFormat="1" ht="14.25">
      <c r="B136" s="31"/>
      <c r="C136" s="32" t="s">
        <v>50</v>
      </c>
      <c r="D136" s="33"/>
      <c r="E136" s="51">
        <v>0</v>
      </c>
      <c r="F136" s="35">
        <f t="shared" si="43"/>
        <v>0</v>
      </c>
      <c r="G136" s="33"/>
      <c r="H136" s="33"/>
      <c r="I136" s="36">
        <f t="shared" si="42"/>
        <v>0</v>
      </c>
    </row>
    <row r="137" spans="2:9" s="6" customFormat="1" ht="14.25">
      <c r="B137" s="31"/>
      <c r="C137" s="57" t="s">
        <v>51</v>
      </c>
      <c r="D137" s="33"/>
      <c r="E137" s="33">
        <v>0</v>
      </c>
      <c r="F137" s="35">
        <f t="shared" si="43"/>
        <v>0</v>
      </c>
      <c r="G137" s="33"/>
      <c r="H137" s="33"/>
      <c r="I137" s="36">
        <f t="shared" si="42"/>
        <v>0</v>
      </c>
    </row>
    <row r="138" spans="2:9" s="6" customFormat="1" ht="14.25">
      <c r="B138" s="31"/>
      <c r="C138" s="57" t="s">
        <v>52</v>
      </c>
      <c r="D138" s="33"/>
      <c r="E138" s="33">
        <v>0</v>
      </c>
      <c r="F138" s="35">
        <f t="shared" si="43"/>
        <v>0</v>
      </c>
      <c r="G138" s="33"/>
      <c r="H138" s="33"/>
      <c r="I138" s="36">
        <f t="shared" si="42"/>
        <v>0</v>
      </c>
    </row>
    <row r="139" spans="2:9" s="6" customFormat="1" ht="14.25">
      <c r="B139" s="39"/>
      <c r="C139" s="58" t="s">
        <v>53</v>
      </c>
      <c r="D139" s="41"/>
      <c r="E139" s="41">
        <v>0</v>
      </c>
      <c r="F139" s="43">
        <f t="shared" si="43"/>
        <v>0</v>
      </c>
      <c r="G139" s="41"/>
      <c r="H139" s="41"/>
      <c r="I139" s="44">
        <f t="shared" si="42"/>
        <v>0</v>
      </c>
    </row>
    <row r="140" spans="2:9" s="6" customFormat="1" ht="14.25">
      <c r="B140" s="27" t="s">
        <v>54</v>
      </c>
      <c r="C140" s="28"/>
      <c r="D140" s="29">
        <f t="shared" si="44" ref="D140:I140">SUM(D141:D149)</f>
        <v>150783027.11000001</v>
      </c>
      <c r="E140" s="29">
        <f t="shared" si="44"/>
        <v>97267192.650000036</v>
      </c>
      <c r="F140" s="29">
        <f t="shared" si="44"/>
        <v>248050219.76000005</v>
      </c>
      <c r="G140" s="29">
        <f t="shared" si="44"/>
        <v>54936738.949999996</v>
      </c>
      <c r="H140" s="29">
        <f t="shared" si="44"/>
        <v>54936738.949999996</v>
      </c>
      <c r="I140" s="30">
        <f t="shared" si="44"/>
        <v>193113480.81000003</v>
      </c>
    </row>
    <row r="141" spans="2:9" s="6" customFormat="1" ht="14.25">
      <c r="B141" s="31"/>
      <c r="C141" s="32" t="s">
        <v>55</v>
      </c>
      <c r="D141" s="33">
        <v>10386469.57</v>
      </c>
      <c r="E141" s="33">
        <v>7078524.8000000045</v>
      </c>
      <c r="F141" s="35">
        <f>D141+E141</f>
        <v>17464994.370000005</v>
      </c>
      <c r="G141" s="33">
        <v>7561961.8200000003</v>
      </c>
      <c r="H141" s="34">
        <v>7561961.8200000003</v>
      </c>
      <c r="I141" s="36">
        <f t="shared" si="45" ref="I141:I149">F141-G141</f>
        <v>9903032.5500000045</v>
      </c>
    </row>
    <row r="142" spans="2:9" s="6" customFormat="1" ht="14.25">
      <c r="B142" s="31"/>
      <c r="C142" s="32" t="s">
        <v>56</v>
      </c>
      <c r="D142" s="33">
        <v>639364.51000000001</v>
      </c>
      <c r="E142" s="33">
        <v>418974.84000000008</v>
      </c>
      <c r="F142" s="35">
        <f t="shared" si="46" ref="F142:F154">D142+E142</f>
        <v>1058339.3500000001</v>
      </c>
      <c r="G142" s="33">
        <v>515879.34999999998</v>
      </c>
      <c r="H142" s="34">
        <v>515879.34999999998</v>
      </c>
      <c r="I142" s="36">
        <f t="shared" si="45"/>
        <v>542460.00000000012</v>
      </c>
    </row>
    <row r="143" spans="2:9" s="6" customFormat="1" ht="14.25">
      <c r="B143" s="31"/>
      <c r="C143" s="32" t="s">
        <v>57</v>
      </c>
      <c r="D143" s="33">
        <v>2310134.3799999999</v>
      </c>
      <c r="E143" s="33">
        <v>-1883834.3799999999</v>
      </c>
      <c r="F143" s="35">
        <f t="shared" si="46"/>
        <v>426300</v>
      </c>
      <c r="G143" s="33">
        <v>0</v>
      </c>
      <c r="H143" s="34">
        <v>0</v>
      </c>
      <c r="I143" s="36">
        <f t="shared" si="45"/>
        <v>426300</v>
      </c>
    </row>
    <row r="144" spans="2:9" s="6" customFormat="1" ht="14.25">
      <c r="B144" s="31"/>
      <c r="C144" s="32" t="s">
        <v>58</v>
      </c>
      <c r="D144" s="33">
        <v>108257073.88</v>
      </c>
      <c r="E144" s="33">
        <v>39457806.700000018</v>
      </c>
      <c r="F144" s="35">
        <f t="shared" si="46"/>
        <v>147714880.58000001</v>
      </c>
      <c r="G144" s="33">
        <v>37656941.499999993</v>
      </c>
      <c r="H144" s="34">
        <v>37656941.499999993</v>
      </c>
      <c r="I144" s="36">
        <f t="shared" si="45"/>
        <v>110057939.08000001</v>
      </c>
    </row>
    <row r="145" spans="2:9" s="6" customFormat="1" ht="14.25">
      <c r="B145" s="31"/>
      <c r="C145" s="32" t="s">
        <v>59</v>
      </c>
      <c r="D145" s="33">
        <v>3689963.5499999998</v>
      </c>
      <c r="E145" s="33">
        <v>12210599.219999999</v>
      </c>
      <c r="F145" s="35">
        <f t="shared" si="46"/>
        <v>15900562.77</v>
      </c>
      <c r="G145" s="33">
        <v>0</v>
      </c>
      <c r="H145" s="34">
        <v>0</v>
      </c>
      <c r="I145" s="36">
        <f t="shared" si="45"/>
        <v>15900562.77</v>
      </c>
    </row>
    <row r="146" spans="2:9" s="6" customFormat="1" ht="14.25">
      <c r="B146" s="31"/>
      <c r="C146" s="32" t="s">
        <v>60</v>
      </c>
      <c r="D146" s="33">
        <v>21699203.699999999</v>
      </c>
      <c r="E146" s="33">
        <v>24349031.660000008</v>
      </c>
      <c r="F146" s="35">
        <f t="shared" si="46"/>
        <v>46048235.360000007</v>
      </c>
      <c r="G146" s="33">
        <v>7888820.3500000006</v>
      </c>
      <c r="H146" s="34">
        <v>7888820.3500000006</v>
      </c>
      <c r="I146" s="36">
        <f t="shared" si="45"/>
        <v>38159415.010000005</v>
      </c>
    </row>
    <row r="147" spans="2:9" s="6" customFormat="1" ht="14.25">
      <c r="B147" s="31"/>
      <c r="C147" s="32" t="s">
        <v>61</v>
      </c>
      <c r="D147" s="33"/>
      <c r="E147" s="33">
        <v>0</v>
      </c>
      <c r="F147" s="35">
        <f t="shared" si="46"/>
        <v>0</v>
      </c>
      <c r="G147" s="33"/>
      <c r="H147" s="34"/>
      <c r="I147" s="36">
        <f t="shared" si="45"/>
        <v>0</v>
      </c>
    </row>
    <row r="148" spans="2:9" s="6" customFormat="1" ht="14.25" customHeight="1">
      <c r="B148" s="31"/>
      <c r="C148" s="32" t="s">
        <v>62</v>
      </c>
      <c r="D148" s="33"/>
      <c r="E148" s="33">
        <v>0</v>
      </c>
      <c r="F148" s="35">
        <f t="shared" si="46"/>
        <v>0</v>
      </c>
      <c r="G148" s="33"/>
      <c r="H148" s="34"/>
      <c r="I148" s="36">
        <f t="shared" si="45"/>
        <v>0</v>
      </c>
    </row>
    <row r="149" spans="2:9" s="6" customFormat="1" ht="14.25">
      <c r="B149" s="31"/>
      <c r="C149" s="32" t="s">
        <v>63</v>
      </c>
      <c r="D149" s="33">
        <v>3800817.52</v>
      </c>
      <c r="E149" s="33">
        <v>15636089.809999999</v>
      </c>
      <c r="F149" s="35">
        <f t="shared" si="46"/>
        <v>19436907.329999998</v>
      </c>
      <c r="G149" s="33">
        <v>1313135.9299999999</v>
      </c>
      <c r="H149" s="34">
        <v>1313135.9299999999</v>
      </c>
      <c r="I149" s="36">
        <f t="shared" si="45"/>
        <v>18123771.399999999</v>
      </c>
    </row>
    <row r="150" spans="2:9" s="6" customFormat="1" ht="6" customHeight="1">
      <c r="B150" s="31"/>
      <c r="C150" s="32"/>
      <c r="D150" s="35"/>
      <c r="E150" s="35"/>
      <c r="F150" s="35"/>
      <c r="G150" s="35"/>
      <c r="H150" s="35"/>
      <c r="I150" s="36"/>
    </row>
    <row r="151" spans="2:9" s="6" customFormat="1" ht="14.25">
      <c r="B151" s="27" t="s">
        <v>93</v>
      </c>
      <c r="C151" s="28"/>
      <c r="D151" s="29">
        <f t="shared" si="47" ref="D151:I151">SUM(D152:D154)</f>
        <v>2700332008.9500003</v>
      </c>
      <c r="E151" s="29">
        <f t="shared" si="47"/>
        <v>132734978.75999936</v>
      </c>
      <c r="F151" s="29">
        <f t="shared" si="46"/>
        <v>2833066987.7099996</v>
      </c>
      <c r="G151" s="29">
        <f t="shared" si="47"/>
        <v>419238175.85999995</v>
      </c>
      <c r="H151" s="29">
        <f t="shared" si="47"/>
        <v>419174528.74999994</v>
      </c>
      <c r="I151" s="30">
        <f t="shared" si="47"/>
        <v>2413828811.8499999</v>
      </c>
    </row>
    <row r="152" spans="2:9" s="6" customFormat="1" ht="14.25">
      <c r="B152" s="31"/>
      <c r="C152" s="32" t="s">
        <v>65</v>
      </c>
      <c r="D152" s="33">
        <v>2302955479.1600003</v>
      </c>
      <c r="E152" s="34">
        <v>-178929373.42000055</v>
      </c>
      <c r="F152" s="35">
        <f t="shared" si="46"/>
        <v>2124026105.7399998</v>
      </c>
      <c r="G152" s="33">
        <v>285765477.02999997</v>
      </c>
      <c r="H152" s="34">
        <v>285765477.02999997</v>
      </c>
      <c r="I152" s="36">
        <f t="shared" si="48" ref="I152:I154">F152-G152</f>
        <v>1838260628.7099998</v>
      </c>
    </row>
    <row r="153" spans="2:9" s="6" customFormat="1" ht="14.25">
      <c r="B153" s="31"/>
      <c r="C153" s="32" t="s">
        <v>66</v>
      </c>
      <c r="D153" s="33">
        <v>326330021.06000006</v>
      </c>
      <c r="E153" s="34">
        <v>288738497.56999993</v>
      </c>
      <c r="F153" s="35">
        <f t="shared" si="46"/>
        <v>615068518.63</v>
      </c>
      <c r="G153" s="33">
        <v>118187658.39</v>
      </c>
      <c r="H153" s="34">
        <v>118124011.28</v>
      </c>
      <c r="I153" s="36">
        <f t="shared" si="48"/>
        <v>496880860.24000001</v>
      </c>
    </row>
    <row r="154" spans="2:9" s="6" customFormat="1" ht="14.25">
      <c r="B154" s="31"/>
      <c r="C154" s="32" t="s">
        <v>67</v>
      </c>
      <c r="D154" s="33">
        <v>71046508.730000004</v>
      </c>
      <c r="E154" s="34">
        <v>22925854.609999985</v>
      </c>
      <c r="F154" s="35">
        <f t="shared" si="46"/>
        <v>93972363.339999989</v>
      </c>
      <c r="G154" s="33">
        <v>15285040.439999998</v>
      </c>
      <c r="H154" s="34">
        <v>15285040.439999998</v>
      </c>
      <c r="I154" s="36">
        <f t="shared" si="48"/>
        <v>78687322.899999991</v>
      </c>
    </row>
    <row r="155" spans="2:9" s="6" customFormat="1" ht="5.25" customHeight="1">
      <c r="B155" s="31"/>
      <c r="C155" s="32"/>
      <c r="D155" s="35"/>
      <c r="E155" s="35"/>
      <c r="F155" s="35"/>
      <c r="G155" s="35"/>
      <c r="H155" s="35"/>
      <c r="I155" s="36"/>
    </row>
    <row r="156" spans="2:9" s="6" customFormat="1" ht="14.25" customHeight="1">
      <c r="B156" s="27" t="s">
        <v>94</v>
      </c>
      <c r="C156" s="28"/>
      <c r="D156" s="29">
        <f t="shared" si="49" ref="D156:I156">SUM(D157+D158+D159+D160+D161+D163+D164)</f>
        <v>0</v>
      </c>
      <c r="E156" s="29">
        <f t="shared" si="49"/>
        <v>0</v>
      </c>
      <c r="F156" s="29">
        <f t="shared" si="49"/>
        <v>0</v>
      </c>
      <c r="G156" s="29">
        <f t="shared" si="49"/>
        <v>0</v>
      </c>
      <c r="H156" s="29">
        <f t="shared" si="49"/>
        <v>0</v>
      </c>
      <c r="I156" s="29">
        <f t="shared" si="49"/>
        <v>0</v>
      </c>
    </row>
    <row r="157" spans="2:9" s="6" customFormat="1" ht="14.25">
      <c r="B157" s="31"/>
      <c r="C157" s="32" t="s">
        <v>69</v>
      </c>
      <c r="D157" s="33"/>
      <c r="E157" s="33"/>
      <c r="F157" s="35">
        <f>D157+E157</f>
        <v>0</v>
      </c>
      <c r="G157" s="33"/>
      <c r="H157" s="33"/>
      <c r="I157" s="36">
        <f t="shared" si="50" ref="I157:I164">F157-G157</f>
        <v>0</v>
      </c>
    </row>
    <row r="158" spans="2:9" s="6" customFormat="1" ht="14.25">
      <c r="B158" s="31"/>
      <c r="C158" s="32" t="s">
        <v>70</v>
      </c>
      <c r="D158" s="33"/>
      <c r="E158" s="34"/>
      <c r="F158" s="35">
        <f t="shared" si="51" ref="F158:F164">D158+E158</f>
        <v>0</v>
      </c>
      <c r="G158" s="33"/>
      <c r="H158" s="33"/>
      <c r="I158" s="36">
        <f t="shared" si="50"/>
        <v>0</v>
      </c>
    </row>
    <row r="159" spans="2:9" s="6" customFormat="1" ht="14.25">
      <c r="B159" s="31"/>
      <c r="C159" s="32" t="s">
        <v>71</v>
      </c>
      <c r="D159" s="33"/>
      <c r="E159" s="33"/>
      <c r="F159" s="35">
        <f t="shared" si="51"/>
        <v>0</v>
      </c>
      <c r="G159" s="33"/>
      <c r="H159" s="33"/>
      <c r="I159" s="36">
        <f t="shared" si="50"/>
        <v>0</v>
      </c>
    </row>
    <row r="160" spans="2:9" s="6" customFormat="1" ht="14.25">
      <c r="B160" s="31"/>
      <c r="C160" s="32" t="s">
        <v>72</v>
      </c>
      <c r="D160" s="33"/>
      <c r="E160" s="33"/>
      <c r="F160" s="35">
        <f t="shared" si="51"/>
        <v>0</v>
      </c>
      <c r="G160" s="33"/>
      <c r="H160" s="33"/>
      <c r="I160" s="36">
        <f t="shared" si="50"/>
        <v>0</v>
      </c>
    </row>
    <row r="161" spans="2:9" s="6" customFormat="1" ht="14.25">
      <c r="B161" s="31"/>
      <c r="C161" s="32" t="s">
        <v>95</v>
      </c>
      <c r="D161" s="33"/>
      <c r="E161" s="33">
        <v>0</v>
      </c>
      <c r="F161" s="35">
        <f t="shared" si="51"/>
        <v>0</v>
      </c>
      <c r="G161" s="33">
        <v>0</v>
      </c>
      <c r="H161" s="33">
        <v>0</v>
      </c>
      <c r="I161" s="36">
        <f t="shared" si="50"/>
        <v>0</v>
      </c>
    </row>
    <row r="162" spans="2:9" s="6" customFormat="1" ht="14.25">
      <c r="B162" s="31"/>
      <c r="C162" s="32" t="s">
        <v>96</v>
      </c>
      <c r="D162" s="33"/>
      <c r="E162" s="33"/>
      <c r="F162" s="35">
        <f t="shared" si="51"/>
        <v>0</v>
      </c>
      <c r="G162" s="33"/>
      <c r="H162" s="33"/>
      <c r="I162" s="36">
        <f t="shared" si="50"/>
        <v>0</v>
      </c>
    </row>
    <row r="163" spans="2:9" s="6" customFormat="1" ht="14.25">
      <c r="B163" s="31"/>
      <c r="C163" s="32" t="s">
        <v>75</v>
      </c>
      <c r="D163" s="33"/>
      <c r="E163" s="33"/>
      <c r="F163" s="35">
        <f t="shared" si="51"/>
        <v>0</v>
      </c>
      <c r="G163" s="33"/>
      <c r="H163" s="33"/>
      <c r="I163" s="36">
        <f t="shared" si="50"/>
        <v>0</v>
      </c>
    </row>
    <row r="164" spans="2:9" s="6" customFormat="1" ht="14.25">
      <c r="B164" s="31"/>
      <c r="C164" s="32" t="s">
        <v>76</v>
      </c>
      <c r="D164" s="33"/>
      <c r="E164" s="33"/>
      <c r="F164" s="35">
        <f t="shared" si="51"/>
        <v>0</v>
      </c>
      <c r="G164" s="33"/>
      <c r="H164" s="33"/>
      <c r="I164" s="36">
        <f t="shared" si="50"/>
        <v>0</v>
      </c>
    </row>
    <row r="165" spans="2:9" s="6" customFormat="1" ht="4.5" customHeight="1">
      <c r="B165" s="31"/>
      <c r="C165" s="32"/>
      <c r="D165" s="35"/>
      <c r="E165" s="35"/>
      <c r="F165" s="35"/>
      <c r="G165" s="35"/>
      <c r="H165" s="35"/>
      <c r="I165" s="36"/>
    </row>
    <row r="166" spans="2:9" s="6" customFormat="1" ht="14.25">
      <c r="B166" s="27" t="s">
        <v>77</v>
      </c>
      <c r="C166" s="28"/>
      <c r="D166" s="29">
        <f t="shared" si="52" ref="D166:I166">SUM(D167:D169)</f>
        <v>4067853658.5500002</v>
      </c>
      <c r="E166" s="29">
        <f t="shared" si="53" ref="E166:H166">SUM(E167:E169)</f>
        <v>113352978.29999971</v>
      </c>
      <c r="F166" s="29">
        <f t="shared" si="53"/>
        <v>4181206636.8499999</v>
      </c>
      <c r="G166" s="29">
        <f t="shared" si="53"/>
        <v>1095985775.76</v>
      </c>
      <c r="H166" s="29">
        <f t="shared" si="53"/>
        <v>1095985775.76</v>
      </c>
      <c r="I166" s="30">
        <f t="shared" si="52"/>
        <v>3085220861.0900002</v>
      </c>
    </row>
    <row r="167" spans="2:9" s="6" customFormat="1" ht="14.25">
      <c r="B167" s="31"/>
      <c r="C167" s="32" t="s">
        <v>78</v>
      </c>
      <c r="D167" s="33"/>
      <c r="E167" s="33">
        <v>0</v>
      </c>
      <c r="F167" s="35">
        <f>D167+E167</f>
        <v>0</v>
      </c>
      <c r="G167" s="33"/>
      <c r="H167" s="33"/>
      <c r="I167" s="36">
        <f t="shared" si="54" ref="I167:I169">F167-G167</f>
        <v>0</v>
      </c>
    </row>
    <row r="168" spans="2:9" s="6" customFormat="1" ht="14.25">
      <c r="B168" s="31"/>
      <c r="C168" s="32" t="s">
        <v>79</v>
      </c>
      <c r="D168" s="33">
        <v>4067853658.5500002</v>
      </c>
      <c r="E168" s="34">
        <v>113352978.29999971</v>
      </c>
      <c r="F168" s="35">
        <f t="shared" si="55" ref="F168:F169">D168+E168</f>
        <v>4181206636.8499999</v>
      </c>
      <c r="G168" s="33">
        <v>1095985775.76</v>
      </c>
      <c r="H168" s="34">
        <v>1095985775.76</v>
      </c>
      <c r="I168" s="36">
        <f t="shared" si="54"/>
        <v>3085220861.0900002</v>
      </c>
    </row>
    <row r="169" spans="2:9" s="6" customFormat="1" ht="14.25">
      <c r="B169" s="31"/>
      <c r="C169" s="32" t="s">
        <v>80</v>
      </c>
      <c r="D169" s="33"/>
      <c r="E169" s="34">
        <v>0</v>
      </c>
      <c r="F169" s="35">
        <f t="shared" si="55"/>
        <v>0</v>
      </c>
      <c r="G169" s="33"/>
      <c r="H169" s="34"/>
      <c r="I169" s="36">
        <f t="shared" si="54"/>
        <v>0</v>
      </c>
    </row>
    <row r="170" spans="2:9" s="6" customFormat="1" ht="6.75" customHeight="1">
      <c r="B170" s="31"/>
      <c r="C170" s="32"/>
      <c r="D170" s="35"/>
      <c r="E170" s="35"/>
      <c r="F170" s="35"/>
      <c r="G170" s="35"/>
      <c r="H170" s="35"/>
      <c r="I170" s="36"/>
    </row>
    <row r="171" spans="2:9" s="6" customFormat="1" ht="14.25">
      <c r="B171" s="27" t="s">
        <v>97</v>
      </c>
      <c r="C171" s="28"/>
      <c r="D171" s="29">
        <f t="shared" si="56" ref="D171:I171">SUM(D172:D178)</f>
        <v>0</v>
      </c>
      <c r="E171" s="29">
        <f t="shared" si="56"/>
        <v>310355454.75</v>
      </c>
      <c r="F171" s="29">
        <f t="shared" si="56"/>
        <v>310355454.75</v>
      </c>
      <c r="G171" s="29">
        <f t="shared" si="56"/>
        <v>52109034.25</v>
      </c>
      <c r="H171" s="29">
        <f t="shared" si="56"/>
        <v>52109034.25</v>
      </c>
      <c r="I171" s="30">
        <f t="shared" si="56"/>
        <v>258246420.5</v>
      </c>
    </row>
    <row r="172" spans="2:9" s="6" customFormat="1" ht="14.25">
      <c r="B172" s="31"/>
      <c r="C172" s="32" t="s">
        <v>82</v>
      </c>
      <c r="D172" s="33">
        <v>0</v>
      </c>
      <c r="E172" s="34">
        <v>81439289.959999993</v>
      </c>
      <c r="F172" s="35">
        <f>D172+E172</f>
        <v>81439289.959999993</v>
      </c>
      <c r="G172" s="33">
        <v>12711972.49</v>
      </c>
      <c r="H172" s="34">
        <v>12711972.49</v>
      </c>
      <c r="I172" s="36">
        <f t="shared" si="57" ref="I172:I178">F172-G172</f>
        <v>68727317.469999999</v>
      </c>
    </row>
    <row r="173" spans="2:9" s="6" customFormat="1" ht="14.25">
      <c r="B173" s="31"/>
      <c r="C173" s="32" t="s">
        <v>83</v>
      </c>
      <c r="D173" s="33">
        <v>0</v>
      </c>
      <c r="E173" s="34">
        <v>228916164.78999999</v>
      </c>
      <c r="F173" s="35">
        <f t="shared" si="58" ref="F173:F178">D173+E173</f>
        <v>228916164.78999999</v>
      </c>
      <c r="G173" s="33">
        <v>39397061.759999998</v>
      </c>
      <c r="H173" s="34">
        <v>39397061.759999998</v>
      </c>
      <c r="I173" s="36">
        <f t="shared" si="57"/>
        <v>189519103.03</v>
      </c>
    </row>
    <row r="174" spans="2:9" s="6" customFormat="1" ht="14.25">
      <c r="B174" s="31"/>
      <c r="C174" s="32" t="s">
        <v>84</v>
      </c>
      <c r="D174" s="33"/>
      <c r="E174" s="34">
        <v>0</v>
      </c>
      <c r="F174" s="35">
        <f t="shared" si="58"/>
        <v>0</v>
      </c>
      <c r="G174" s="33"/>
      <c r="H174" s="34"/>
      <c r="I174" s="36">
        <f t="shared" si="57"/>
        <v>0</v>
      </c>
    </row>
    <row r="175" spans="2:9" s="6" customFormat="1" ht="14.25">
      <c r="B175" s="31"/>
      <c r="C175" s="32" t="s">
        <v>85</v>
      </c>
      <c r="D175" s="33"/>
      <c r="E175" s="34">
        <v>0</v>
      </c>
      <c r="F175" s="35">
        <f t="shared" si="58"/>
        <v>0</v>
      </c>
      <c r="G175" s="33"/>
      <c r="H175" s="34"/>
      <c r="I175" s="36">
        <f t="shared" si="57"/>
        <v>0</v>
      </c>
    </row>
    <row r="176" spans="2:9" s="6" customFormat="1" ht="14.25">
      <c r="B176" s="31"/>
      <c r="C176" s="32" t="s">
        <v>86</v>
      </c>
      <c r="D176" s="33"/>
      <c r="E176" s="34">
        <v>0</v>
      </c>
      <c r="F176" s="35">
        <f t="shared" si="58"/>
        <v>0</v>
      </c>
      <c r="G176" s="33"/>
      <c r="H176" s="34"/>
      <c r="I176" s="36">
        <f t="shared" si="57"/>
        <v>0</v>
      </c>
    </row>
    <row r="177" spans="2:9" s="6" customFormat="1" ht="14.25">
      <c r="B177" s="31"/>
      <c r="C177" s="32" t="s">
        <v>87</v>
      </c>
      <c r="D177" s="33"/>
      <c r="E177" s="34">
        <v>0</v>
      </c>
      <c r="F177" s="35">
        <f t="shared" si="58"/>
        <v>0</v>
      </c>
      <c r="G177" s="33"/>
      <c r="H177" s="34"/>
      <c r="I177" s="36">
        <f t="shared" si="57"/>
        <v>0</v>
      </c>
    </row>
    <row r="178" spans="2:9" s="6" customFormat="1" ht="14.25">
      <c r="B178" s="31"/>
      <c r="C178" s="32" t="s">
        <v>88</v>
      </c>
      <c r="D178" s="33"/>
      <c r="E178" s="34">
        <v>0</v>
      </c>
      <c r="F178" s="35">
        <f t="shared" si="58"/>
        <v>0</v>
      </c>
      <c r="G178" s="33"/>
      <c r="H178" s="34"/>
      <c r="I178" s="36">
        <f t="shared" si="57"/>
        <v>0</v>
      </c>
    </row>
    <row r="179" spans="2:9" s="6" customFormat="1" ht="5.25" customHeight="1">
      <c r="B179" s="31"/>
      <c r="C179" s="32"/>
      <c r="D179" s="35"/>
      <c r="E179" s="35"/>
      <c r="F179" s="35"/>
      <c r="G179" s="35"/>
      <c r="H179" s="35"/>
      <c r="I179" s="54"/>
    </row>
    <row r="180" spans="2:9" s="6" customFormat="1" ht="14.25">
      <c r="B180" s="27" t="s">
        <v>98</v>
      </c>
      <c r="C180" s="28"/>
      <c r="D180" s="29">
        <f t="shared" si="59" ref="D180:I180">D10+D95</f>
        <v>65089914354</v>
      </c>
      <c r="E180" s="29">
        <f t="shared" si="59"/>
        <v>4657972502.6900043</v>
      </c>
      <c r="F180" s="29">
        <f t="shared" si="59"/>
        <v>69747886856.690002</v>
      </c>
      <c r="G180" s="29">
        <f t="shared" si="59"/>
        <v>18793607138.990002</v>
      </c>
      <c r="H180" s="29">
        <f t="shared" si="59"/>
        <v>17611918672.010002</v>
      </c>
      <c r="I180" s="30">
        <f t="shared" si="59"/>
        <v>50954279717.700005</v>
      </c>
    </row>
    <row r="181" spans="2:9" s="6" customFormat="1" ht="4.5" customHeight="1">
      <c r="B181" s="59"/>
      <c r="C181" s="60"/>
      <c r="D181" s="61"/>
      <c r="E181" s="62"/>
      <c r="F181" s="62"/>
      <c r="G181" s="62"/>
      <c r="H181" s="62"/>
      <c r="I181" s="63"/>
    </row>
    <row r="182" spans="2:9" s="64" customFormat="1" ht="6" customHeight="1">
      <c r="B182" s="65"/>
      <c r="C182" s="65"/>
      <c r="D182" s="65"/>
      <c r="E182" s="65"/>
      <c r="F182" s="65"/>
      <c r="G182" s="65"/>
      <c r="H182" s="65"/>
      <c r="I182" s="65"/>
    </row>
    <row r="183" spans="2:9" s="64" customFormat="1" ht="27.75" customHeight="1">
      <c r="B183" s="66" t="s">
        <v>99</v>
      </c>
      <c r="C183" s="66"/>
      <c r="D183" s="66"/>
      <c r="E183" s="66"/>
      <c r="F183" s="66"/>
      <c r="G183" s="66"/>
      <c r="H183" s="66"/>
      <c r="I183" s="66"/>
    </row>
    <row r="184" spans="2:9" s="67" customFormat="1" ht="15">
      <c r="B184" s="68" t="s">
        <v>100</v>
      </c>
      <c r="C184" s="69"/>
      <c r="D184" s="70"/>
      <c r="E184" s="70"/>
      <c r="F184" s="70"/>
      <c r="G184" s="70"/>
      <c r="H184" s="70"/>
      <c r="I184" s="71"/>
    </row>
    <row r="185" spans="2:9" s="67" customFormat="1" ht="15">
      <c r="B185" s="68"/>
      <c r="C185" s="69"/>
      <c r="D185" s="70"/>
      <c r="E185" s="70"/>
      <c r="F185" s="70"/>
      <c r="G185" s="70"/>
      <c r="H185" s="70"/>
      <c r="I185" s="71"/>
    </row>
    <row r="186" spans="2:9" s="67" customFormat="1" ht="15">
      <c r="B186" s="68"/>
      <c r="C186" s="69"/>
      <c r="D186" s="70"/>
      <c r="E186" s="70"/>
      <c r="F186" s="70"/>
      <c r="G186" s="70"/>
      <c r="H186" s="70"/>
      <c r="I186" s="71"/>
    </row>
    <row r="187" spans="4:9" s="67" customFormat="1" ht="15">
      <c r="D187" s="72"/>
      <c r="E187" s="72"/>
      <c r="F187" s="72"/>
      <c r="G187" s="72"/>
      <c r="H187" s="72"/>
      <c r="I187" s="72"/>
    </row>
    <row r="188" spans="4:9" s="67" customFormat="1" ht="15">
      <c r="D188" s="72"/>
      <c r="E188" s="72"/>
      <c r="F188" s="72"/>
      <c r="G188" s="72"/>
      <c r="H188" s="72"/>
      <c r="I188" s="72"/>
    </row>
    <row r="189" spans="4:9" s="67" customFormat="1" ht="15">
      <c r="D189" s="72"/>
      <c r="E189" s="72"/>
      <c r="F189" s="72"/>
      <c r="G189" s="72"/>
      <c r="H189" s="72"/>
      <c r="I189" s="72"/>
    </row>
    <row r="190" spans="4:9" s="67" customFormat="1" ht="15">
      <c r="D190" s="72"/>
      <c r="E190" s="72"/>
      <c r="F190" s="72"/>
      <c r="G190" s="72"/>
      <c r="H190" s="72"/>
      <c r="I190" s="72"/>
    </row>
    <row r="191" spans="4:9" ht="15">
      <c r="D191" s="74"/>
      <c r="E191" s="74"/>
      <c r="F191" s="74"/>
      <c r="G191" s="74"/>
      <c r="H191" s="74"/>
      <c r="I191" s="74"/>
    </row>
    <row r="192" spans="4:9" ht="15">
      <c r="D192" s="74"/>
      <c r="E192" s="74"/>
      <c r="F192" s="74"/>
      <c r="G192" s="74"/>
      <c r="H192" s="74"/>
      <c r="I192" s="74"/>
    </row>
    <row r="193" spans="4:9" ht="15">
      <c r="D193" s="74"/>
      <c r="E193" s="74"/>
      <c r="F193" s="74"/>
      <c r="G193" s="74"/>
      <c r="H193" s="74"/>
      <c r="I193" s="74"/>
    </row>
    <row r="194" spans="4:9" ht="15">
      <c r="D194" s="75"/>
      <c r="E194" s="75"/>
      <c r="F194" s="75"/>
      <c r="G194" s="75"/>
      <c r="H194" s="75"/>
      <c r="I194" s="75"/>
    </row>
    <row r="196" spans="4:9" ht="15">
      <c r="D196" s="76"/>
      <c r="E196" s="76"/>
      <c r="F196" s="76"/>
      <c r="G196" s="76"/>
      <c r="H196" s="76"/>
      <c r="I196" s="76"/>
    </row>
  </sheetData>
  <mergeCells count="37">
    <mergeCell ref="B171:C171"/>
    <mergeCell ref="B180:C180"/>
    <mergeCell ref="B183:I183"/>
    <mergeCell ref="B123:B124"/>
    <mergeCell ref="B130:C130"/>
    <mergeCell ref="B140:C140"/>
    <mergeCell ref="B151:C151"/>
    <mergeCell ref="B156:C156"/>
    <mergeCell ref="B166:C166"/>
    <mergeCell ref="B118:C118"/>
    <mergeCell ref="B38:B39"/>
    <mergeCell ref="B45:C45"/>
    <mergeCell ref="B56:C56"/>
    <mergeCell ref="B67:C67"/>
    <mergeCell ref="B72:C72"/>
    <mergeCell ref="B82:C82"/>
    <mergeCell ref="B87:C87"/>
    <mergeCell ref="B95:C95"/>
    <mergeCell ref="B97:C97"/>
    <mergeCell ref="B106:C106"/>
    <mergeCell ref="B107:B108"/>
    <mergeCell ref="B33:C33"/>
    <mergeCell ref="B1:I1"/>
    <mergeCell ref="B2:I2"/>
    <mergeCell ref="B3:I3"/>
    <mergeCell ref="B4:I4"/>
    <mergeCell ref="B6:C8"/>
    <mergeCell ref="D6:H6"/>
    <mergeCell ref="I6:I8"/>
    <mergeCell ref="D7:D8"/>
    <mergeCell ref="F7:F8"/>
    <mergeCell ref="G7:G8"/>
    <mergeCell ref="H7:H8"/>
    <mergeCell ref="B10:C10"/>
    <mergeCell ref="B12:C12"/>
    <mergeCell ref="B21:C21"/>
    <mergeCell ref="B22:B23"/>
  </mergeCells>
  <dataValidations count="1">
    <dataValidation type="whole" allowBlank="1" showInputMessage="1" showErrorMessage="1" sqref="D9:I181">
      <formula1>-999999999999</formula1>
      <formula2>999999999999</formula2>
    </dataValidation>
  </dataValidations>
  <printOptions horizontalCentered="1"/>
  <pageMargins left="0.5118110236220472" right="0.5118110236220472" top="0.65" bottom="0.4724409448818898" header="0.27" footer="0.2362204724409449"/>
  <pageSetup firstPageNumber="154" useFirstPageNumber="1" orientation="landscape" scale="68" r:id="rId3"/>
  <headerFooter>
    <oddHeader>&amp;C&amp;"DIN Pro Bold,Negrita"PODER EJECUTIVO 
DEL ESTADO DE TAMAULIPAS&amp;"-,Negrita"
&amp;G</oddHeader>
    <oddFooter>&amp;C&amp;G
&amp;"DIN Pro Bold,Negrita"Anexos</oddFooter>
  </headerFooter>
  <rowBreaks count="3" manualBreakCount="3">
    <brk id="51" max="16383" man="1"/>
    <brk id="94" max="16383" man="1"/>
    <brk id="139" max="16383"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vt:i4>
      </vt:variant>
    </vt:vector>
  </HeadingPairs>
  <TitlesOfParts>
    <vt:vector size="1" baseType="lpstr">
      <vt:lpstr>LDFAnalitico Egresos COG De</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