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63"/>
  </bookViews>
  <sheets>
    <sheet name="Situación Financiera Detallado" sheetId="1" r:id="rId1"/>
  </sheets>
  <calcPr calcId="162913"/>
</workbook>
</file>

<file path=xl/calcChain.xml><?xml version="1.0" encoding="utf-8"?>
<calcChain xmlns="http://schemas.openxmlformats.org/spreadsheetml/2006/main">
  <c r="E34" i="1" l="1"/>
  <c r="I12" i="1" l="1"/>
  <c r="I22" i="1"/>
  <c r="I77" i="1"/>
  <c r="H77" i="1"/>
  <c r="D74" i="1"/>
  <c r="E44" i="1"/>
  <c r="H12" i="1" l="1"/>
  <c r="E12" i="1"/>
  <c r="D12" i="1"/>
  <c r="C56" i="1" l="1"/>
  <c r="C55" i="1"/>
  <c r="C54" i="1"/>
  <c r="I89" i="1"/>
  <c r="H89" i="1"/>
  <c r="I82" i="1"/>
  <c r="H82" i="1"/>
  <c r="I71" i="1"/>
  <c r="H71" i="1"/>
  <c r="E74" i="1"/>
  <c r="I45" i="1"/>
  <c r="H45" i="1"/>
  <c r="I41" i="1"/>
  <c r="H41" i="1"/>
  <c r="I34" i="1"/>
  <c r="H34" i="1"/>
  <c r="I30" i="1"/>
  <c r="H30" i="1"/>
  <c r="I26" i="1"/>
  <c r="H26" i="1"/>
  <c r="H22" i="1"/>
  <c r="D44" i="1"/>
  <c r="E41" i="1"/>
  <c r="D41" i="1"/>
  <c r="D34" i="1"/>
  <c r="E28" i="1"/>
  <c r="D28" i="1"/>
  <c r="E20" i="1"/>
  <c r="D20" i="1"/>
  <c r="H50" i="1" l="1"/>
  <c r="H73" i="1" s="1"/>
  <c r="I50" i="1"/>
  <c r="I73" i="1" s="1"/>
  <c r="I93" i="1"/>
  <c r="E50" i="1"/>
  <c r="E76" i="1" s="1"/>
  <c r="D50" i="1"/>
  <c r="D76" i="1" s="1"/>
  <c r="H93" i="1"/>
  <c r="I95" i="1" l="1"/>
  <c r="H95" i="1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<sst xmlns="http://schemas.openxmlformats.org/spreadsheetml/2006/main" count="132" uniqueCount="125">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</sst>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5" name="4 Rectángulo"/>
        <xdr:cNvSpPr/>
      </xdr:nvSpPr>
      <xdr:spPr>
        <a:xfrm>
          <a:off x="9449666" y="169718"/>
          <a:ext cx="1371977" cy="6451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6" name="5 Rectángulo"/>
        <xdr:cNvSpPr/>
      </xdr:nvSpPr>
      <xdr:spPr>
        <a:xfrm>
          <a:off x="9152659" y="10979727"/>
          <a:ext cx="1371977" cy="58881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8319" y="1180234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2857500</xdr:colOff>
      <xdr:row>1</xdr:row>
      <xdr:rowOff>74468</xdr:rowOff>
    </xdr:from>
    <xdr:to>
      <xdr:col>8</xdr:col>
      <xdr:colOff>909205</xdr:colOff>
      <xdr:row>3</xdr:row>
      <xdr:rowOff>242238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763000" y="334241"/>
          <a:ext cx="2355273" cy="713292"/>
        </a:xfrm>
        <a:prstGeom prst="rect">
          <a:avLst/>
        </a:prstGeom>
      </xdr:spPr>
    </xdr:pic>
    <xdr:clientData/>
  </xdr:twoCellAnchor>
  <xdr:twoCellAnchor editAs="oneCell">
    <xdr:from>
      <xdr:col>6</xdr:col>
      <xdr:colOff>2883477</xdr:colOff>
      <xdr:row>53</xdr:row>
      <xdr:rowOff>43296</xdr:rowOff>
    </xdr:from>
    <xdr:to>
      <xdr:col>8</xdr:col>
      <xdr:colOff>961161</xdr:colOff>
      <xdr:row>55</xdr:row>
      <xdr:rowOff>150452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788977" y="11663796"/>
          <a:ext cx="2381252" cy="713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topLeftCell="A87" zoomScale="110" zoomScaleNormal="110" zoomScalePageLayoutView="10" workbookViewId="0">
      <selection activeCell="E115" sqref="E115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5"/>
      <c r="B1" s="25"/>
      <c r="C1" s="77" t="s">
        <v>124</v>
      </c>
      <c r="D1" s="77"/>
      <c r="E1" s="77"/>
      <c r="F1" s="77"/>
      <c r="G1" s="77"/>
      <c r="H1" s="77"/>
      <c r="I1" s="77"/>
      <c r="J1" s="3"/>
      <c r="K1" s="4"/>
    </row>
    <row r="2" spans="1:11" ht="24" customHeight="1">
      <c r="A2" s="25"/>
      <c r="B2" s="25"/>
      <c r="C2" s="77" t="s">
        <v>123</v>
      </c>
      <c r="D2" s="77"/>
      <c r="E2" s="77"/>
      <c r="F2" s="77"/>
      <c r="G2" s="77"/>
      <c r="H2" s="77"/>
      <c r="I2" s="77"/>
      <c r="J2" s="3"/>
      <c r="K2" s="4"/>
    </row>
    <row r="3" spans="1:11" ht="18.75" customHeight="1">
      <c r="A3" s="25"/>
      <c r="B3" s="25"/>
      <c r="C3" s="78" t="s">
        <v>0</v>
      </c>
      <c r="D3" s="78"/>
      <c r="E3" s="78"/>
      <c r="F3" s="78"/>
      <c r="G3" s="78"/>
      <c r="H3" s="78"/>
      <c r="I3" s="78"/>
      <c r="J3" s="3"/>
      <c r="K3" s="4"/>
    </row>
    <row r="4" spans="1:11" ht="19.5" customHeight="1">
      <c r="A4" s="25"/>
      <c r="B4" s="25"/>
      <c r="C4" s="78" t="s">
        <v>120</v>
      </c>
      <c r="D4" s="78"/>
      <c r="E4" s="78"/>
      <c r="F4" s="78"/>
      <c r="G4" s="78"/>
      <c r="H4" s="78"/>
      <c r="I4" s="78"/>
      <c r="J4" s="3"/>
      <c r="K4" s="4"/>
    </row>
    <row r="5" spans="1:11" ht="18" customHeight="1">
      <c r="A5" s="25"/>
      <c r="B5" s="25"/>
      <c r="C5" s="78" t="s">
        <v>122</v>
      </c>
      <c r="D5" s="78"/>
      <c r="E5" s="78"/>
      <c r="F5" s="78"/>
      <c r="G5" s="78"/>
      <c r="H5" s="78"/>
      <c r="I5" s="78"/>
      <c r="J5" s="3"/>
      <c r="K5" s="4"/>
    </row>
    <row r="6" spans="1:11" ht="5.25" customHeight="1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>
      <c r="A7" s="25"/>
      <c r="B7" s="26"/>
      <c r="C7" s="79" t="s">
        <v>8</v>
      </c>
      <c r="D7" s="86">
        <v>2022</v>
      </c>
      <c r="E7" s="95" t="s">
        <v>121</v>
      </c>
      <c r="F7" s="89"/>
      <c r="G7" s="86" t="s">
        <v>9</v>
      </c>
      <c r="H7" s="92">
        <v>2022</v>
      </c>
      <c r="I7" s="95" t="s">
        <v>121</v>
      </c>
      <c r="J7" s="4"/>
      <c r="K7" s="4"/>
    </row>
    <row r="8" spans="1:11" ht="15.75" customHeight="1">
      <c r="A8" s="25"/>
      <c r="B8" s="27"/>
      <c r="C8" s="80"/>
      <c r="D8" s="87"/>
      <c r="E8" s="96"/>
      <c r="F8" s="90"/>
      <c r="G8" s="87"/>
      <c r="H8" s="93"/>
      <c r="I8" s="96"/>
      <c r="J8" s="4"/>
      <c r="K8" s="4"/>
    </row>
    <row r="9" spans="1:11" ht="14.25" customHeight="1">
      <c r="A9" s="25"/>
      <c r="B9" s="27"/>
      <c r="C9" s="80"/>
      <c r="D9" s="88"/>
      <c r="E9" s="97"/>
      <c r="F9" s="91"/>
      <c r="G9" s="88"/>
      <c r="H9" s="94"/>
      <c r="I9" s="97"/>
      <c r="J9" s="4"/>
      <c r="K9" s="4"/>
    </row>
    <row r="10" spans="1:11" ht="12.75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>
      <c r="A12" s="6"/>
      <c r="B12" s="75" t="s">
        <v>10</v>
      </c>
      <c r="C12" s="76"/>
      <c r="D12" s="48">
        <f>SUM(D13+D14+D15+D16+D17+D18+D19)</f>
        <v>9483500</v>
      </c>
      <c r="E12" s="49">
        <f>SUM(E13+E14+E15+E16+E17+E18+E19)</f>
        <v>4872354</v>
      </c>
      <c r="F12" s="50"/>
      <c r="G12" s="47" t="s">
        <v>43</v>
      </c>
      <c r="H12" s="49">
        <f>SUM(H13+H14+H15+H16+H17+H18+H19+H20+H21)</f>
        <v>5905706</v>
      </c>
      <c r="I12" s="49">
        <f>SUM(I13+I14+I15+I16+I17+I18+I19+I20+I21)</f>
        <v>8760667</v>
      </c>
      <c r="J12" s="4"/>
      <c r="K12" s="4"/>
    </row>
    <row r="13" spans="1:11" ht="17.25" customHeight="1">
      <c r="A13" s="6"/>
      <c r="B13" s="42"/>
      <c r="C13" s="51" t="s">
        <v>119</v>
      </c>
      <c r="D13" s="52">
        <v>52217</v>
      </c>
      <c r="E13" s="53">
        <v>42217</v>
      </c>
      <c r="F13" s="46"/>
      <c r="G13" s="54" t="s">
        <v>44</v>
      </c>
      <c r="H13" s="53">
        <v>0</v>
      </c>
      <c r="I13" s="53">
        <v>0</v>
      </c>
      <c r="J13" s="4"/>
      <c r="K13" s="4"/>
    </row>
    <row r="14" spans="1:11" ht="12.75">
      <c r="A14" s="6"/>
      <c r="B14" s="42"/>
      <c r="C14" s="51" t="s">
        <v>118</v>
      </c>
      <c r="D14" s="52">
        <v>9431283</v>
      </c>
      <c r="E14" s="53">
        <v>4830137</v>
      </c>
      <c r="F14" s="46"/>
      <c r="G14" s="54" t="s">
        <v>45</v>
      </c>
      <c r="H14" s="53">
        <v>844953</v>
      </c>
      <c r="I14" s="53">
        <v>1486961</v>
      </c>
      <c r="J14" s="4"/>
      <c r="K14" s="4"/>
    </row>
    <row r="15" spans="1:11" ht="12.75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2.75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1001218</v>
      </c>
      <c r="I17" s="53">
        <v>3546757</v>
      </c>
      <c r="J17" s="4"/>
      <c r="K17" s="4"/>
    </row>
    <row r="18" spans="1:11" ht="27" customHeight="1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4059535</v>
      </c>
      <c r="I19" s="53">
        <v>3726949</v>
      </c>
      <c r="J19" s="4"/>
      <c r="K19" s="4"/>
    </row>
    <row r="20" spans="1:11" ht="15" customHeight="1">
      <c r="A20" s="6"/>
      <c r="B20" s="75" t="s">
        <v>13</v>
      </c>
      <c r="C20" s="76"/>
      <c r="D20" s="48">
        <f>SUM(D21:D27)</f>
        <v>3966885</v>
      </c>
      <c r="E20" s="49">
        <f>SUM(E21:E27)</f>
        <v>5514849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0</v>
      </c>
      <c r="I21" s="53">
        <v>0</v>
      </c>
      <c r="J21" s="4"/>
      <c r="K21" s="4"/>
    </row>
    <row r="22" spans="1:11" ht="22.5" customHeight="1">
      <c r="A22" s="6"/>
      <c r="B22" s="42"/>
      <c r="C22" s="51" t="s">
        <v>15</v>
      </c>
      <c r="D22" s="52">
        <v>32601</v>
      </c>
      <c r="E22" s="53">
        <v>989724</v>
      </c>
      <c r="F22" s="50"/>
      <c r="G22" s="47" t="s">
        <v>48</v>
      </c>
      <c r="H22" s="49">
        <f>SUM(H23:H25)</f>
        <v>0</v>
      </c>
      <c r="I22" s="49">
        <f>SUM(I23:I25)</f>
        <v>0</v>
      </c>
      <c r="J22" s="4"/>
      <c r="K22" s="4"/>
    </row>
    <row r="23" spans="1:11" ht="12.75">
      <c r="A23" s="6"/>
      <c r="B23" s="42"/>
      <c r="C23" s="51" t="s">
        <v>16</v>
      </c>
      <c r="D23" s="52">
        <v>3934284</v>
      </c>
      <c r="E23" s="53">
        <v>4525125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>
      <c r="A25" s="6"/>
      <c r="B25" s="42"/>
      <c r="C25" s="51" t="s">
        <v>18</v>
      </c>
      <c r="D25" s="52">
        <v>0</v>
      </c>
      <c r="E25" s="53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f>SUM(H27:H28)</f>
        <v>0</v>
      </c>
      <c r="I26" s="49">
        <f>SUM(I27:I28)</f>
        <v>0</v>
      </c>
      <c r="J26" s="4"/>
      <c r="K26" s="4"/>
    </row>
    <row r="27" spans="1:11" ht="12.75">
      <c r="A27" s="6"/>
      <c r="B27" s="42"/>
      <c r="C27" s="51" t="s">
        <v>20</v>
      </c>
      <c r="D27" s="52">
        <v>0</v>
      </c>
      <c r="E27" s="53">
        <v>0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>
      <c r="A28" s="6"/>
      <c r="B28" s="75" t="s">
        <v>21</v>
      </c>
      <c r="C28" s="76"/>
      <c r="D28" s="48">
        <f>SUM(D29:D33)</f>
        <v>4466</v>
      </c>
      <c r="E28" s="49">
        <f>SUM(E29:E33)</f>
        <v>4466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>
      <c r="A29" s="6"/>
      <c r="B29" s="42"/>
      <c r="C29" s="58" t="s">
        <v>24</v>
      </c>
      <c r="D29" s="52">
        <v>4466</v>
      </c>
      <c r="E29" s="53">
        <v>4466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f>SUM(H31:H33)</f>
        <v>0</v>
      </c>
      <c r="I30" s="60">
        <f>SUM(I31:I33)</f>
        <v>0</v>
      </c>
      <c r="J30" s="4"/>
      <c r="K30" s="4"/>
    </row>
    <row r="31" spans="1:11" ht="25.5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>
      <c r="A34" s="6"/>
      <c r="B34" s="75" t="s">
        <v>27</v>
      </c>
      <c r="C34" s="76"/>
      <c r="D34" s="48">
        <f>SUM(D35:D39)</f>
        <v>0</v>
      </c>
      <c r="E34" s="49">
        <f>SUM(E35:E39)</f>
        <v>0</v>
      </c>
      <c r="F34" s="50"/>
      <c r="G34" s="47" t="s">
        <v>57</v>
      </c>
      <c r="H34" s="49">
        <f>SUM(H35:H40)</f>
        <v>0</v>
      </c>
      <c r="I34" s="49">
        <f>SUM(I35:I40)</f>
        <v>0</v>
      </c>
      <c r="J34" s="4"/>
      <c r="K34" s="4"/>
    </row>
    <row r="35" spans="1:11" ht="12.75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>
      <c r="A40" s="6"/>
      <c r="B40" s="75" t="s">
        <v>33</v>
      </c>
      <c r="C40" s="76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>
      <c r="A41" s="6"/>
      <c r="B41" s="75" t="s">
        <v>34</v>
      </c>
      <c r="C41" s="76"/>
      <c r="D41" s="63">
        <f>SUM(D42:D43)</f>
        <v>0</v>
      </c>
      <c r="E41" s="60">
        <f>SUM(E42:E43)</f>
        <v>0</v>
      </c>
      <c r="F41" s="50"/>
      <c r="G41" s="47" t="s">
        <v>75</v>
      </c>
      <c r="H41" s="49">
        <f>SUM(H42:H44)</f>
        <v>0</v>
      </c>
      <c r="I41" s="49">
        <f>SUM(I42:I44)</f>
        <v>0</v>
      </c>
      <c r="J41" s="4"/>
      <c r="K41" s="4"/>
    </row>
    <row r="42" spans="1:11" ht="25.5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>
      <c r="A44" s="6"/>
      <c r="B44" s="75" t="s">
        <v>37</v>
      </c>
      <c r="C44" s="76"/>
      <c r="D44" s="48">
        <f>SUM(D45:D48)</f>
        <v>0</v>
      </c>
      <c r="E44" s="49">
        <f>SUM(E45:E48)</f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f>SUM(H46:H48)</f>
        <v>0</v>
      </c>
      <c r="I45" s="49">
        <f>SUM(I46:I48)</f>
        <v>0</v>
      </c>
      <c r="J45" s="4"/>
      <c r="K45" s="4"/>
    </row>
    <row r="46" spans="1:11" ht="12.75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>
      <c r="A50" s="6"/>
      <c r="B50" s="42"/>
      <c r="C50" s="43" t="s">
        <v>42</v>
      </c>
      <c r="D50" s="48">
        <f>D44+D41+D40+D34+D28+D20+D12</f>
        <v>13454851</v>
      </c>
      <c r="E50" s="49">
        <f>E44+E41+E40+E34+E28+E20+E12</f>
        <v>10391669</v>
      </c>
      <c r="F50" s="46"/>
      <c r="G50" s="47" t="s">
        <v>62</v>
      </c>
      <c r="H50" s="49">
        <f>SUM(H45+H41+H34+H30+H29+H26+H22+H12)</f>
        <v>5905706</v>
      </c>
      <c r="I50" s="49">
        <f>SUM(I45+I41+I34+I30+I29+I26+I22+I12)</f>
        <v>8760667</v>
      </c>
      <c r="J50" s="4"/>
      <c r="K50" s="4"/>
    </row>
    <row r="51" spans="1:11" ht="12.75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15">
      <c r="A53" s="25"/>
      <c r="B53" s="25"/>
      <c r="C53" s="77" t="s">
        <v>124</v>
      </c>
      <c r="D53" s="77"/>
      <c r="E53" s="77"/>
      <c r="F53" s="77"/>
      <c r="G53" s="77"/>
      <c r="H53" s="77"/>
      <c r="I53" s="77"/>
      <c r="J53" s="4"/>
      <c r="K53" s="4"/>
    </row>
    <row r="54" spans="1:11" ht="15">
      <c r="A54" s="25"/>
      <c r="B54" s="25"/>
      <c r="C54" s="77" t="str">
        <f>C2</f>
        <v>CUENTA PÚBLICA 2022</v>
      </c>
      <c r="D54" s="77"/>
      <c r="E54" s="77"/>
      <c r="F54" s="77"/>
      <c r="G54" s="77"/>
      <c r="H54" s="77"/>
      <c r="I54" s="77"/>
      <c r="J54" s="4"/>
      <c r="K54" s="4"/>
    </row>
    <row r="55" spans="1:11" ht="15">
      <c r="A55" s="25"/>
      <c r="B55" s="25"/>
      <c r="C55" s="78" t="str">
        <f>C3</f>
        <v>Estado de Situación Financiera Detallado - LDF</v>
      </c>
      <c r="D55" s="78"/>
      <c r="E55" s="78"/>
      <c r="F55" s="78"/>
      <c r="G55" s="78"/>
      <c r="H55" s="78"/>
      <c r="I55" s="78"/>
      <c r="J55" s="4"/>
      <c r="K55" s="4"/>
    </row>
    <row r="56" spans="1:11" ht="15">
      <c r="A56" s="25"/>
      <c r="B56" s="25"/>
      <c r="C56" s="78" t="str">
        <f>C4</f>
        <v>Al 31 de Diciembre de 2021 y al 31 de Diciembre de 2022</v>
      </c>
      <c r="D56" s="78"/>
      <c r="E56" s="78"/>
      <c r="F56" s="78"/>
      <c r="G56" s="78"/>
      <c r="H56" s="78"/>
      <c r="I56" s="78"/>
      <c r="J56" s="4"/>
      <c r="K56" s="4"/>
    </row>
    <row r="57" spans="1:11" ht="15">
      <c r="A57" s="25"/>
      <c r="B57" s="25"/>
      <c r="C57" s="78" t="s">
        <v>122</v>
      </c>
      <c r="D57" s="78"/>
      <c r="E57" s="78"/>
      <c r="F57" s="78"/>
      <c r="G57" s="78"/>
      <c r="H57" s="78"/>
      <c r="I57" s="78"/>
      <c r="J57" s="4"/>
      <c r="K57" s="4"/>
    </row>
    <row r="58" spans="1:11" ht="4.5" customHeight="1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>
      <c r="A60" s="25"/>
      <c r="B60" s="33"/>
      <c r="C60" s="79" t="s">
        <v>8</v>
      </c>
      <c r="D60" s="79">
        <v>2022</v>
      </c>
      <c r="E60" s="84" t="s">
        <v>121</v>
      </c>
      <c r="F60" s="81"/>
      <c r="G60" s="79" t="s">
        <v>9</v>
      </c>
      <c r="H60" s="79">
        <v>2022</v>
      </c>
      <c r="I60" s="84" t="s">
        <v>121</v>
      </c>
      <c r="J60" s="4"/>
      <c r="K60" s="4"/>
    </row>
    <row r="61" spans="1:11" ht="15.75" customHeight="1">
      <c r="A61" s="25"/>
      <c r="B61" s="34"/>
      <c r="C61" s="80"/>
      <c r="D61" s="80"/>
      <c r="E61" s="85"/>
      <c r="F61" s="82"/>
      <c r="G61" s="80"/>
      <c r="H61" s="80"/>
      <c r="I61" s="85"/>
      <c r="J61" s="4"/>
      <c r="K61" s="4"/>
    </row>
    <row r="62" spans="1:11" ht="17.25" customHeight="1">
      <c r="A62" s="25"/>
      <c r="B62" s="35"/>
      <c r="C62" s="80"/>
      <c r="D62" s="80"/>
      <c r="E62" s="85"/>
      <c r="F62" s="82"/>
      <c r="G62" s="83"/>
      <c r="H62" s="80"/>
      <c r="I62" s="85"/>
      <c r="J62" s="4"/>
      <c r="K62" s="4"/>
    </row>
    <row r="63" spans="1:11" ht="15" customHeight="1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25.5">
      <c r="A66" s="6"/>
      <c r="B66" s="15"/>
      <c r="C66" s="61" t="s">
        <v>81</v>
      </c>
      <c r="D66" s="52">
        <v>0</v>
      </c>
      <c r="E66" s="53">
        <v>0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>
      <c r="A67" s="6"/>
      <c r="B67" s="15"/>
      <c r="C67" s="61" t="s">
        <v>82</v>
      </c>
      <c r="D67" s="52">
        <v>15820657</v>
      </c>
      <c r="E67" s="53">
        <v>15584945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>
      <c r="A68" s="6"/>
      <c r="B68" s="15"/>
      <c r="C68" s="61" t="s">
        <v>83</v>
      </c>
      <c r="D68" s="52">
        <v>45000</v>
      </c>
      <c r="E68" s="53">
        <v>45000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>
      <c r="A69" s="6"/>
      <c r="B69" s="15"/>
      <c r="C69" s="61" t="s">
        <v>84</v>
      </c>
      <c r="D69" s="52">
        <v>-14477370</v>
      </c>
      <c r="E69" s="53">
        <v>-14335260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>
      <c r="A70" s="6"/>
      <c r="B70" s="15"/>
      <c r="C70" s="61" t="s">
        <v>85</v>
      </c>
      <c r="D70" s="52">
        <v>0</v>
      </c>
      <c r="E70" s="53">
        <v>0</v>
      </c>
      <c r="F70" s="46"/>
      <c r="G70" s="72"/>
      <c r="H70" s="45"/>
      <c r="I70" s="45"/>
      <c r="J70" s="4"/>
      <c r="K70" s="4"/>
    </row>
    <row r="71" spans="1:11" ht="12.75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f>SUM(H64:H69)</f>
        <v>0</v>
      </c>
      <c r="I71" s="49">
        <f>SUM(I64:I69)</f>
        <v>0</v>
      </c>
      <c r="J71" s="4"/>
      <c r="K71" s="4"/>
    </row>
    <row r="72" spans="1:11" ht="12.75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>
      <c r="A73" s="6"/>
      <c r="B73" s="15"/>
      <c r="C73" s="61"/>
      <c r="D73" s="44"/>
      <c r="E73" s="45"/>
      <c r="F73" s="46"/>
      <c r="G73" s="73" t="s">
        <v>105</v>
      </c>
      <c r="H73" s="49">
        <f>H50+H71</f>
        <v>5905706</v>
      </c>
      <c r="I73" s="49">
        <f>I50+I71</f>
        <v>8760667</v>
      </c>
      <c r="J73" s="4"/>
      <c r="K73" s="4"/>
    </row>
    <row r="74" spans="1:11" ht="22.5" customHeight="1">
      <c r="A74" s="6"/>
      <c r="B74" s="15"/>
      <c r="C74" s="43" t="s">
        <v>88</v>
      </c>
      <c r="D74" s="48">
        <f>SUM(D64:D73)</f>
        <v>1388287</v>
      </c>
      <c r="E74" s="49">
        <f>SUM(E64:E72)</f>
        <v>1294685</v>
      </c>
      <c r="F74" s="46"/>
      <c r="G74" s="72"/>
      <c r="H74" s="45"/>
      <c r="I74" s="45"/>
      <c r="J74" s="4"/>
      <c r="K74" s="4"/>
    </row>
    <row r="75" spans="1:11" ht="12.75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>
      <c r="A76" s="6"/>
      <c r="B76" s="15"/>
      <c r="C76" s="43" t="s">
        <v>89</v>
      </c>
      <c r="D76" s="48">
        <f>D74+D50</f>
        <v>14843138</v>
      </c>
      <c r="E76" s="49">
        <f>E74+E50</f>
        <v>11686354</v>
      </c>
      <c r="F76" s="46"/>
      <c r="G76" s="72"/>
      <c r="H76" s="45"/>
      <c r="I76" s="45"/>
      <c r="J76" s="4"/>
      <c r="K76" s="4"/>
    </row>
    <row r="77" spans="1:11" ht="12.75">
      <c r="A77" s="6"/>
      <c r="B77" s="15"/>
      <c r="C77" s="61"/>
      <c r="D77" s="44"/>
      <c r="E77" s="45"/>
      <c r="F77" s="46"/>
      <c r="G77" s="73" t="s">
        <v>104</v>
      </c>
      <c r="H77" s="49">
        <f>SUM(H78:H80)</f>
        <v>0</v>
      </c>
      <c r="I77" s="49">
        <f>SUM(I78:I80)</f>
        <v>0</v>
      </c>
      <c r="J77" s="4"/>
      <c r="K77" s="4"/>
    </row>
    <row r="78" spans="1:11" ht="12.75">
      <c r="A78" s="6"/>
      <c r="B78" s="15"/>
      <c r="C78" s="61"/>
      <c r="D78" s="44"/>
      <c r="E78" s="45"/>
      <c r="F78" s="46"/>
      <c r="G78" s="72" t="s">
        <v>103</v>
      </c>
      <c r="H78" s="53">
        <v>0</v>
      </c>
      <c r="I78" s="53">
        <v>0</v>
      </c>
      <c r="J78" s="4"/>
      <c r="K78" s="4"/>
    </row>
    <row r="79" spans="1:11" ht="12.75">
      <c r="A79" s="6"/>
      <c r="B79" s="15"/>
      <c r="C79" s="61"/>
      <c r="D79" s="44"/>
      <c r="E79" s="45"/>
      <c r="F79" s="46"/>
      <c r="G79" s="72" t="s">
        <v>102</v>
      </c>
      <c r="H79" s="53">
        <v>0</v>
      </c>
      <c r="I79" s="53">
        <v>0</v>
      </c>
      <c r="J79" s="4"/>
      <c r="K79" s="4"/>
    </row>
    <row r="80" spans="1:11" ht="12.75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2.75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>
      <c r="A82" s="6"/>
      <c r="B82" s="15"/>
      <c r="C82" s="61"/>
      <c r="D82" s="44"/>
      <c r="E82" s="45"/>
      <c r="F82" s="46"/>
      <c r="G82" s="73" t="s">
        <v>100</v>
      </c>
      <c r="H82" s="49">
        <f>SUM(H83:H87)</f>
        <v>8937432</v>
      </c>
      <c r="I82" s="49">
        <f>SUM(I83:I87)</f>
        <v>2925687</v>
      </c>
      <c r="J82" s="4"/>
      <c r="K82" s="4"/>
    </row>
    <row r="83" spans="1:11" ht="12.75">
      <c r="A83" s="6"/>
      <c r="B83" s="15"/>
      <c r="C83" s="61"/>
      <c r="D83" s="44"/>
      <c r="E83" s="45"/>
      <c r="F83" s="46"/>
      <c r="G83" s="72" t="s">
        <v>99</v>
      </c>
      <c r="H83" s="53">
        <v>7835192</v>
      </c>
      <c r="I83" s="53">
        <v>-590947</v>
      </c>
      <c r="J83" s="4"/>
      <c r="K83" s="4"/>
    </row>
    <row r="84" spans="1:11" ht="12.75">
      <c r="A84" s="6"/>
      <c r="B84" s="15"/>
      <c r="C84" s="61"/>
      <c r="D84" s="44"/>
      <c r="E84" s="45"/>
      <c r="F84" s="46"/>
      <c r="G84" s="72" t="s">
        <v>98</v>
      </c>
      <c r="H84" s="53">
        <v>1102240</v>
      </c>
      <c r="I84" s="53">
        <v>3516634</v>
      </c>
      <c r="J84" s="4"/>
      <c r="K84" s="4"/>
    </row>
    <row r="85" spans="1:11" ht="12.75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>
      <c r="A89" s="6"/>
      <c r="B89" s="15"/>
      <c r="C89" s="61"/>
      <c r="D89" s="44"/>
      <c r="E89" s="45"/>
      <c r="F89" s="46"/>
      <c r="G89" s="73" t="s">
        <v>94</v>
      </c>
      <c r="H89" s="49">
        <f>SUM(H90:H91)</f>
        <v>0</v>
      </c>
      <c r="I89" s="49">
        <f>SUM(I90:I91)</f>
        <v>0</v>
      </c>
      <c r="J89" s="4"/>
      <c r="K89" s="4"/>
    </row>
    <row r="90" spans="1:11" ht="12.75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>
      <c r="A93" s="6"/>
      <c r="B93" s="15"/>
      <c r="C93" s="61"/>
      <c r="D93" s="44"/>
      <c r="E93" s="45"/>
      <c r="F93" s="46"/>
      <c r="G93" s="73" t="s">
        <v>91</v>
      </c>
      <c r="H93" s="49">
        <f>SUM(H89+H82+H77)</f>
        <v>8937432</v>
      </c>
      <c r="I93" s="49">
        <f>SUM(I89+I82+I77)</f>
        <v>2925687</v>
      </c>
      <c r="J93" s="4"/>
      <c r="K93" s="4"/>
    </row>
    <row r="94" spans="1:11" ht="12.75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>
      <c r="A95" s="6"/>
      <c r="B95" s="15"/>
      <c r="C95" s="61"/>
      <c r="D95" s="44"/>
      <c r="E95" s="45"/>
      <c r="F95" s="46"/>
      <c r="G95" s="73" t="s">
        <v>90</v>
      </c>
      <c r="H95" s="49">
        <f>H93+H73</f>
        <v>14843138</v>
      </c>
      <c r="I95" s="49">
        <f>I93+I73</f>
        <v>11686354</v>
      </c>
      <c r="J95" s="4"/>
      <c r="K95" s="4"/>
    </row>
    <row r="96" spans="1:11" ht="12.75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algorithmName="SHA-512" hashValue="vCl0NIOsnV7g0/jW5LadK3Mlf4KjX7jx5hSwWGkM2dlET0uRX4Nqx3p+QitACw215ymSfOiB8ZgsDBTlbuGF+w==" saltValue="GFmPvnFjzq4eP5jM4cZ+Qw==" spinCount="100000" sheet="1" scenarios="1" formatColumns="0"/>
  <mergeCells count="31"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B41:C41"/>
    <mergeCell ref="B40:C40"/>
    <mergeCell ref="B34:C34"/>
    <mergeCell ref="B28:C28"/>
    <mergeCell ref="C54:I5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2022-12-05T18:33:34Z</cp:lastPrinted>
  <dcterms:created xsi:type="dcterms:W3CDTF">2016-10-11T15:43:08Z</dcterms:created>
  <dcterms:modified xsi:type="dcterms:W3CDTF">2023-03-08T16:00:41Z</dcterms:modified>
</cp:coreProperties>
</file>